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2" activeTab="2"/>
  </bookViews>
  <sheets>
    <sheet name="校級" sheetId="1" state="hidden" r:id="rId1"/>
    <sheet name="自訂比例" sheetId="2" state="hidden" r:id="rId2"/>
    <sheet name="英文系" sheetId="3" r:id="rId3"/>
    <sheet name="翻譯系" sheetId="4" r:id="rId4"/>
    <sheet name="國企管系" sheetId="5" r:id="rId5"/>
    <sheet name="國事系" sheetId="6" r:id="rId6"/>
    <sheet name="英語教學中心" sheetId="7" r:id="rId7"/>
    <sheet name="法文系" sheetId="8" r:id="rId8"/>
    <sheet name="德文系" sheetId="9" r:id="rId9"/>
    <sheet name="西文系" sheetId="10" r:id="rId10"/>
    <sheet name="日文系" sheetId="11" r:id="rId11"/>
    <sheet name="歐研所" sheetId="12" r:id="rId12"/>
    <sheet name="外教系" sheetId="13" r:id="rId13"/>
    <sheet name="應華系" sheetId="14" r:id="rId14"/>
    <sheet name="傳藝系" sheetId="15" r:id="rId15"/>
    <sheet name="數位系" sheetId="16" r:id="rId16"/>
    <sheet name="師培中心" sheetId="17" r:id="rId17"/>
    <sheet name="通識中心" sheetId="18" r:id="rId18"/>
    <sheet name="體育教學中心" sheetId="19" r:id="rId19"/>
    <sheet name="吳甦樂教育中心" sheetId="20" r:id="rId20"/>
  </sheets>
  <definedNames/>
  <calcPr fullCalcOnLoad="1"/>
</workbook>
</file>

<file path=xl/sharedStrings.xml><?xml version="1.0" encoding="utf-8"?>
<sst xmlns="http://schemas.openxmlformats.org/spreadsheetml/2006/main" count="4516" uniqueCount="928">
  <si>
    <t>文藻外語大學     學年度教師評鑑分項評分表</t>
  </si>
  <si>
    <r>
      <t>一、</t>
    </r>
    <r>
      <rPr>
        <b/>
        <sz val="12"/>
        <color indexed="8"/>
        <rFont val="標楷體"/>
        <family val="4"/>
      </rPr>
      <t>校級評鑑項目</t>
    </r>
    <r>
      <rPr>
        <sz val="10"/>
        <color indexed="8"/>
        <rFont val="標楷體"/>
        <family val="4"/>
      </rPr>
      <t>(校級總分占30%，教學、研究、服務(輔導)教師自訂每項配分最高20%、最低5%)</t>
    </r>
  </si>
  <si>
    <t>教學指標：教師自訂比例</t>
  </si>
  <si>
    <t>(請填入5-20之間數字)</t>
  </si>
  <si>
    <r>
      <t>檢查值須等於30%</t>
    </r>
    <r>
      <rPr>
        <sz val="8"/>
        <color indexed="8"/>
        <rFont val="新細明體"/>
        <family val="1"/>
      </rPr>
      <t>→</t>
    </r>
  </si>
  <si>
    <t>項次</t>
  </si>
  <si>
    <t>項次內容</t>
  </si>
  <si>
    <t>配分</t>
  </si>
  <si>
    <t>說明:
1.與中程校務發展計畫策略指標之相關性
2.分數認定標準</t>
  </si>
  <si>
    <t>自評分數</t>
  </si>
  <si>
    <t>核定分數</t>
  </si>
  <si>
    <t>核定單位核章</t>
  </si>
  <si>
    <t>佐證編號</t>
  </si>
  <si>
    <t>在教學過程中以溫和堅定的態度，教導、鼓勵學生自主學習。</t>
  </si>
  <si>
    <r>
      <t>█</t>
    </r>
    <r>
      <rPr>
        <b/>
        <sz val="8"/>
        <color indexed="8"/>
        <rFont val="Times New Roman"/>
        <family val="1"/>
      </rPr>
      <t xml:space="preserve">2-3 </t>
    </r>
    <r>
      <rPr>
        <b/>
        <sz val="8"/>
        <color indexed="8"/>
        <rFont val="標楷體"/>
        <family val="4"/>
      </rPr>
      <t>生涯和合計畫</t>
    </r>
    <r>
      <rPr>
        <b/>
        <sz val="8"/>
        <color indexed="8"/>
        <rFont val="Times New Roman"/>
        <family val="1"/>
      </rPr>
      <t>-</t>
    </r>
    <r>
      <rPr>
        <b/>
        <sz val="8"/>
        <color indexed="8"/>
        <rFont val="標楷體"/>
        <family val="4"/>
      </rPr>
      <t>導師陪伴、廣</t>
    </r>
    <r>
      <rPr>
        <b/>
        <sz val="8"/>
        <color indexed="8"/>
        <rFont val="Times New Roman"/>
        <family val="1"/>
      </rPr>
      <t>/</t>
    </r>
    <r>
      <rPr>
        <b/>
        <sz val="8"/>
        <color indexed="8"/>
        <rFont val="標楷體"/>
        <family val="4"/>
      </rPr>
      <t>深度陪伴</t>
    </r>
    <r>
      <rPr>
        <b/>
        <sz val="8"/>
        <color indexed="8"/>
        <rFont val="標楷體"/>
        <family val="4"/>
      </rPr>
      <t xml:space="preserve">
</t>
    </r>
    <r>
      <rPr>
        <b/>
        <sz val="8"/>
        <color indexed="8"/>
        <rFont val="Times New Roman"/>
        <family val="1"/>
      </rPr>
      <t>1.</t>
    </r>
    <r>
      <rPr>
        <sz val="8"/>
        <color indexed="8"/>
        <rFont val="標楷體"/>
        <family val="4"/>
      </rPr>
      <t>教師</t>
    </r>
    <r>
      <rPr>
        <sz val="8"/>
        <color indexed="10"/>
        <rFont val="標楷體"/>
        <family val="4"/>
      </rPr>
      <t>依個人表現</t>
    </r>
    <r>
      <rPr>
        <sz val="8"/>
        <color indexed="8"/>
        <rFont val="標楷體"/>
        <family val="4"/>
      </rPr>
      <t>自我評分。</t>
    </r>
  </si>
  <si>
    <t>參加校內外教學專業研習、教師社群、跨領域教學與研究團體。申請教育部課程獎勵或補助計畫。</t>
  </si>
  <si>
    <r>
      <t>█</t>
    </r>
    <r>
      <rPr>
        <sz val="8"/>
        <color indexed="8"/>
        <rFont val="標楷體"/>
        <family val="4"/>
      </rPr>
      <t>2-2 專業融合計畫-專業複合、跨域研究</t>
    </r>
    <r>
      <rPr>
        <sz val="8"/>
        <color indexed="8"/>
        <rFont val="標楷體"/>
        <family val="4"/>
      </rPr>
      <t xml:space="preserve">
1. 每項研習、社群、教學（研究）團體得5分，上限10分（佐證資料為相關研習證明或聚會討論紀錄）。</t>
    </r>
    <r>
      <rPr>
        <sz val="8"/>
        <color indexed="8"/>
        <rFont val="標楷體"/>
        <family val="4"/>
      </rPr>
      <t xml:space="preserve">
2. 每項計畫申請通過並執行完成得15分。</t>
    </r>
    <r>
      <rPr>
        <sz val="8"/>
        <color indexed="8"/>
        <rFont val="標楷體"/>
        <family val="4"/>
      </rPr>
      <t xml:space="preserve">
3. 每項計畫申請未通過者得5分。</t>
    </r>
    <r>
      <rPr>
        <sz val="8"/>
        <color indexed="8"/>
        <rFont val="標楷體"/>
        <family val="4"/>
      </rPr>
      <t xml:space="preserve">
4. 參與教師皆得計分。</t>
    </r>
  </si>
  <si>
    <t>教具編撰製作、出版課程教材、出版具ISBN編號大學以上用書(不得與研究之學術專書重複列計)</t>
  </si>
  <si>
    <r>
      <t>█</t>
    </r>
    <r>
      <rPr>
        <sz val="8"/>
        <color indexed="8"/>
        <rFont val="標楷體"/>
        <family val="4"/>
      </rPr>
      <t xml:space="preserve"> 5-2 專業拔尖計畫-嶄新領域、跨域合作</t>
    </r>
    <r>
      <rPr>
        <sz val="8"/>
        <color indexed="8"/>
        <rFont val="標楷體"/>
        <family val="4"/>
      </rPr>
      <t xml:space="preserve">
1. 每案得10分。</t>
    </r>
    <r>
      <rPr>
        <sz val="8"/>
        <color indexed="8"/>
        <rFont val="標楷體"/>
        <family val="4"/>
      </rPr>
      <t xml:space="preserve">
</t>
    </r>
  </si>
  <si>
    <t>開設遠距課程、全英語授課；或編撰完成可供遠距教學使用之數位教材；獲教育部「數位課程認證」。</t>
  </si>
  <si>
    <t xml:space="preserve">█ 3-2 風華正盛計畫-華語遠距、客製教材
█6-2 指尖智慧計畫-遠距開課、線上磨課
1. 經過遠距教學推動委員會審查通過。
2. 符合本校「鼓勵教師全英語授課獎補助要點」所開設之課程。
3. 每門課程得10分，通過教育部「數位課程認證」得20分。上限30分。
</t>
  </si>
  <si>
    <t>指導學生參與校外競賽、申請科技部大專生研究計畫、撰寫碩士學位論文</t>
  </si>
  <si>
    <r>
      <t>█</t>
    </r>
    <r>
      <rPr>
        <sz val="8"/>
        <color indexed="8"/>
        <rFont val="標楷體"/>
        <family val="4"/>
      </rPr>
      <t xml:space="preserve"> 2-2 專業融合計畫-專業複合、跨域研究</t>
    </r>
    <r>
      <rPr>
        <sz val="8"/>
        <color indexed="8"/>
        <rFont val="標楷體"/>
        <family val="4"/>
      </rPr>
      <t xml:space="preserve">
1. 指導學生參加校外競賽每案得5分。</t>
    </r>
    <r>
      <rPr>
        <sz val="8"/>
        <color indexed="8"/>
        <rFont val="標楷體"/>
        <family val="4"/>
      </rPr>
      <t xml:space="preserve">
研究計畫、學位論文每案得10分。</t>
    </r>
    <r>
      <rPr>
        <sz val="8"/>
        <color indexed="8"/>
        <rFont val="標楷體"/>
        <family val="4"/>
      </rPr>
      <t xml:space="preserve">
</t>
    </r>
  </si>
  <si>
    <t>協助執行教務行政相關精進研究。協助英/外語診斷輔導中心進行診斷諮商輔導工作。開設產業學院、深碗、微型、證照輔導課程，或於進修部、推廣部開設課程。</t>
  </si>
  <si>
    <r>
      <t>█</t>
    </r>
    <r>
      <rPr>
        <sz val="8"/>
        <color indexed="8"/>
        <rFont val="標楷體"/>
        <family val="4"/>
      </rPr>
      <t>1-1 環境親和計畫-行政效能、組織調整</t>
    </r>
    <r>
      <rPr>
        <sz val="8"/>
        <color indexed="8"/>
        <rFont val="標楷體"/>
        <family val="4"/>
      </rPr>
      <t xml:space="preserve">
</t>
    </r>
    <r>
      <rPr>
        <sz val="8"/>
        <color indexed="8"/>
        <rFont val="新細明體"/>
        <family val="1"/>
      </rPr>
      <t>█</t>
    </r>
    <r>
      <rPr>
        <sz val="8"/>
        <color indexed="8"/>
        <rFont val="標楷體"/>
        <family val="4"/>
      </rPr>
      <t>8-1課程翻轉計畫 – 課務改革、彈性制度</t>
    </r>
    <r>
      <rPr>
        <sz val="8"/>
        <color indexed="8"/>
        <rFont val="標楷體"/>
        <family val="4"/>
      </rPr>
      <t xml:space="preserve">
1. 每一項研究得10分。</t>
    </r>
    <r>
      <rPr>
        <sz val="8"/>
        <color indexed="8"/>
        <rFont val="標楷體"/>
        <family val="4"/>
      </rPr>
      <t xml:space="preserve">
2. 每學期協助診斷諮商輔導工作得5分。</t>
    </r>
    <r>
      <rPr>
        <sz val="8"/>
        <color indexed="8"/>
        <rFont val="標楷體"/>
        <family val="4"/>
      </rPr>
      <t xml:space="preserve">
3. 每門課程得5分。</t>
    </r>
  </si>
  <si>
    <t>按時完成期中「學業成績預警」。</t>
  </si>
  <si>
    <r>
      <t>█</t>
    </r>
    <r>
      <rPr>
        <sz val="8"/>
        <color indexed="8"/>
        <rFont val="標楷體"/>
        <family val="4"/>
      </rPr>
      <t xml:space="preserve"> 2-3 生涯和合計畫-導師陪伴、廣/深度陪伴</t>
    </r>
    <r>
      <rPr>
        <sz val="8"/>
        <color indexed="8"/>
        <rFont val="標楷體"/>
        <family val="4"/>
      </rPr>
      <t xml:space="preserve">
1. 每學期每科目皆依教務處公告截止日期前繳交。</t>
    </r>
    <r>
      <rPr>
        <sz val="8"/>
        <color indexed="8"/>
        <rFont val="標楷體"/>
        <family val="4"/>
      </rPr>
      <t xml:space="preserve">
每學期按時繳交者得5分。</t>
    </r>
    <r>
      <rPr>
        <sz val="8"/>
        <color indexed="8"/>
        <rFont val="標楷體"/>
        <family val="4"/>
      </rPr>
      <t xml:space="preserve">
</t>
    </r>
  </si>
  <si>
    <t>教學意見調查總平均成績高於全校總平均、或高於3.5分。</t>
  </si>
  <si>
    <r>
      <t>█</t>
    </r>
    <r>
      <rPr>
        <sz val="8"/>
        <color indexed="8"/>
        <rFont val="標楷體"/>
        <family val="4"/>
      </rPr>
      <t>2-2 專業融合計畫-專業複合、跨域研究</t>
    </r>
    <r>
      <rPr>
        <sz val="8"/>
        <color indexed="8"/>
        <rFont val="標楷體"/>
        <family val="4"/>
      </rPr>
      <t xml:space="preserve">
1. 教學意見調查總平均高於全校總平均得10分。</t>
    </r>
    <r>
      <rPr>
        <sz val="8"/>
        <color indexed="8"/>
        <rFont val="標楷體"/>
        <family val="4"/>
      </rPr>
      <t xml:space="preserve">
2. 教學意見調查總平均高於3.5分得5分。</t>
    </r>
    <r>
      <rPr>
        <sz val="8"/>
        <color indexed="8"/>
        <rFont val="標楷體"/>
        <family val="4"/>
      </rPr>
      <t xml:space="preserve">
</t>
    </r>
  </si>
  <si>
    <t>獲「專業典範教師」、「教學傑出獎」，或教育部及專業學會相關教學優良獎項。</t>
  </si>
  <si>
    <r>
      <t>█</t>
    </r>
    <r>
      <rPr>
        <sz val="8"/>
        <color indexed="8"/>
        <rFont val="標楷體"/>
        <family val="4"/>
      </rPr>
      <t>5-1 人物拔尖計畫-諄誨耕耘、人師楷模</t>
    </r>
    <r>
      <rPr>
        <sz val="8"/>
        <color indexed="8"/>
        <rFont val="標楷體"/>
        <family val="4"/>
      </rPr>
      <t xml:space="preserve">
1. 「專業典範教師獎」、或教育部及專業學會相關教學優良獎項得10分、教學傑出獎得8分。</t>
    </r>
    <r>
      <rPr>
        <sz val="8"/>
        <color indexed="8"/>
        <rFont val="標楷體"/>
        <family val="4"/>
      </rPr>
      <t xml:space="preserve">
</t>
    </r>
  </si>
  <si>
    <t>按時上傳課程大綱。</t>
  </si>
  <si>
    <t>扣30分</t>
  </si>
  <si>
    <t>每學期逾期者扣5分。</t>
  </si>
  <si>
    <t>此項為扣分</t>
  </si>
  <si>
    <t>按時上傳教學教材於網路平台。</t>
  </si>
  <si>
    <t>1. 教材使用務必遵守智慧財產權。
2. 上下學期均符合本校「網路輔助教學平台管理規則第三條第（三）點」，並最遲於期中考後一週內完成。
3.每學期逾期者扣5分。</t>
  </si>
  <si>
    <t>按時繳交期中預警學生名單（如無預警學生名單，請於系統上確認）。</t>
  </si>
  <si>
    <t>1. 每學期每個科目依教務處公告截止日期前繳交。
2. 每學期逾期者扣5分。</t>
  </si>
  <si>
    <t>按時繳交學生期中、期末成績。</t>
  </si>
  <si>
    <t>1. 每學期每個科目依教務處公告截止日期前繳交。
2. 每學期違反者扣5分。</t>
  </si>
  <si>
    <t>依規定申請，並完成調、補課之規定（包含期中、期末考週之考試及上課規定）。</t>
  </si>
  <si>
    <t>每學期違反者扣5分。</t>
  </si>
  <si>
    <t>教學意見調查結果。</t>
  </si>
  <si>
    <r>
      <t>█</t>
    </r>
    <r>
      <rPr>
        <sz val="8"/>
        <color indexed="8"/>
        <rFont val="標楷體"/>
        <family val="4"/>
      </rPr>
      <t>2-2 專業融合計畫-專業複合、跨域研究</t>
    </r>
    <r>
      <rPr>
        <sz val="8"/>
        <color indexed="8"/>
        <rFont val="標楷體"/>
        <family val="4"/>
      </rPr>
      <t xml:space="preserve">
每學期教學意見調查總平均未達3.0者，扣5分。</t>
    </r>
    <r>
      <rPr>
        <sz val="8"/>
        <color indexed="8"/>
        <rFont val="標楷體"/>
        <family val="4"/>
      </rPr>
      <t xml:space="preserve">
</t>
    </r>
  </si>
  <si>
    <t>小計(若超過100分，以100分計)，如為負分以零分計</t>
  </si>
  <si>
    <t>(代碼A1)教學項目依自訂百分比計分(小計總分*教師自訂百分比)</t>
  </si>
  <si>
    <t>研究指標：教師自訂比例</t>
  </si>
  <si>
    <t>擔任科技部計畫主持人</t>
  </si>
  <si>
    <r>
      <t>█</t>
    </r>
    <r>
      <rPr>
        <sz val="10"/>
        <color indexed="8"/>
        <rFont val="標楷體"/>
        <family val="4"/>
      </rPr>
      <t>5-2：承接政府部門計畫案、產學計畫案及技術服務案</t>
    </r>
    <r>
      <rPr>
        <sz val="10"/>
        <color indexed="8"/>
        <rFont val="標楷體"/>
        <family val="4"/>
      </rPr>
      <t xml:space="preserve">
主持人*1</t>
    </r>
    <r>
      <rPr>
        <sz val="10"/>
        <color indexed="8"/>
        <rFont val="標楷體"/>
        <family val="4"/>
      </rPr>
      <t xml:space="preserve">
共同主持人*0.5</t>
    </r>
  </si>
  <si>
    <t>擔任科技部以外之政府部門計劃主持人</t>
  </si>
  <si>
    <t>產官學合作或合作研究</t>
  </si>
  <si>
    <r>
      <t>█</t>
    </r>
    <r>
      <rPr>
        <sz val="10"/>
        <color indexed="8"/>
        <rFont val="標楷體"/>
        <family val="4"/>
      </rPr>
      <t>5-2: 承接政府部門計畫案、產學計畫案及技術服務案</t>
    </r>
    <r>
      <rPr>
        <sz val="10"/>
        <color indexed="8"/>
        <rFont val="標楷體"/>
        <family val="4"/>
      </rPr>
      <t xml:space="preserve">
1. 承接國內產官學合作(研究)或委託案並簽訂合約，得15分</t>
    </r>
    <r>
      <rPr>
        <sz val="10"/>
        <color indexed="8"/>
        <rFont val="標楷體"/>
        <family val="4"/>
      </rPr>
      <t xml:space="preserve">
2. 若為國外(跨境)產學合作(研究)，加5分</t>
    </r>
    <r>
      <rPr>
        <sz val="10"/>
        <color indexed="8"/>
        <rFont val="標楷體"/>
        <family val="4"/>
      </rPr>
      <t xml:space="preserve">
主持人 *1</t>
    </r>
    <r>
      <rPr>
        <sz val="10"/>
        <color indexed="8"/>
        <rFont val="標楷體"/>
        <family val="4"/>
      </rPr>
      <t xml:space="preserve">
共同或協同住主持人*0.5</t>
    </r>
  </si>
  <si>
    <t>前列項次1.2.3累計總金額達下列級距者，可個別獲得分數</t>
  </si>
  <si>
    <r>
      <t>█</t>
    </r>
    <r>
      <rPr>
        <sz val="10"/>
        <color indexed="8"/>
        <rFont val="標楷體"/>
        <family val="4"/>
      </rPr>
      <t>5-3: 承接政府部門計畫案、產學計畫案及技術服務案總金額</t>
    </r>
    <r>
      <rPr>
        <sz val="10"/>
        <color indexed="8"/>
        <rFont val="標楷體"/>
        <family val="4"/>
      </rPr>
      <t xml:space="preserve">
1. 各項金額以主持</t>
    </r>
    <r>
      <rPr>
        <sz val="10"/>
        <color indexed="8"/>
        <rFont val="標楷體"/>
        <family val="4"/>
      </rPr>
      <t xml:space="preserve">
人*1，共同主持人*0.5計算之</t>
    </r>
    <r>
      <rPr>
        <sz val="10"/>
        <color indexed="8"/>
        <rFont val="標楷體"/>
        <family val="4"/>
      </rPr>
      <t xml:space="preserve">
2. 累計 5 萬元(含)以下: 2分</t>
    </r>
    <r>
      <rPr>
        <sz val="10"/>
        <color indexed="8"/>
        <rFont val="標楷體"/>
        <family val="4"/>
      </rPr>
      <t xml:space="preserve">
累計 5 萬元以上~20萬元(含): 4分</t>
    </r>
    <r>
      <rPr>
        <sz val="10"/>
        <color indexed="8"/>
        <rFont val="標楷體"/>
        <family val="4"/>
      </rPr>
      <t xml:space="preserve">
累計20萬元以上~50萬元(含): 8分</t>
    </r>
    <r>
      <rPr>
        <sz val="10"/>
        <color indexed="8"/>
        <rFont val="標楷體"/>
        <family val="4"/>
      </rPr>
      <t xml:space="preserve">
累計50萬元以上~100萬元(含): 12分</t>
    </r>
    <r>
      <rPr>
        <sz val="10"/>
        <color indexed="8"/>
        <rFont val="標楷體"/>
        <family val="4"/>
      </rPr>
      <t xml:space="preserve">
累計100萬元以上~200萬元(含): 16分</t>
    </r>
    <r>
      <rPr>
        <sz val="10"/>
        <color indexed="8"/>
        <rFont val="標楷體"/>
        <family val="4"/>
      </rPr>
      <t xml:space="preserve">
累計200萬元以上:</t>
    </r>
    <r>
      <rPr>
        <sz val="10"/>
        <color indexed="8"/>
        <rFont val="標楷體"/>
        <family val="4"/>
      </rPr>
      <t xml:space="preserve">
20分</t>
    </r>
    <r>
      <rPr>
        <sz val="10"/>
        <color indexed="8"/>
        <rFont val="標楷體"/>
        <family val="4"/>
      </rPr>
      <t xml:space="preserve">
3. 研發處認定</t>
    </r>
  </si>
  <si>
    <t>執行校內整合型計畫</t>
  </si>
  <si>
    <r>
      <t>█</t>
    </r>
    <r>
      <rPr>
        <sz val="10"/>
        <color indexed="8"/>
        <rFont val="標楷體"/>
        <family val="4"/>
      </rPr>
      <t>5-4執行整合型計畫案及產學計畫案</t>
    </r>
    <r>
      <rPr>
        <sz val="10"/>
        <color indexed="8"/>
        <rFont val="標楷體"/>
        <family val="4"/>
      </rPr>
      <t xml:space="preserve">
主持人*1；</t>
    </r>
    <r>
      <rPr>
        <sz val="10"/>
        <color indexed="8"/>
        <rFont val="標楷體"/>
        <family val="4"/>
      </rPr>
      <t xml:space="preserve">
共同或子計畫主持人*0.5</t>
    </r>
  </si>
  <si>
    <t>完成每滿六年「產業研習或研究」</t>
  </si>
  <si>
    <r>
      <t>█</t>
    </r>
    <r>
      <rPr>
        <sz val="10"/>
        <color indexed="8"/>
        <rFont val="標楷體"/>
        <family val="4"/>
      </rPr>
      <t>7-2: 完成「產業研習或研究」之專業教師比例</t>
    </r>
  </si>
  <si>
    <t>完成後，應認列期間每年皆給分</t>
  </si>
  <si>
    <t xml:space="preserve">1. 參與或指導創業團隊
2. 擔任大專生科技部計畫指導老師
3. 每項可得5分
</t>
  </si>
  <si>
    <r>
      <t>█</t>
    </r>
    <r>
      <rPr>
        <sz val="10"/>
        <color indexed="8"/>
        <rFont val="標楷體"/>
        <family val="4"/>
      </rPr>
      <t>7-8: 每年新增創業團隊</t>
    </r>
  </si>
  <si>
    <t>獲研究或產學類專業獲獎</t>
  </si>
  <si>
    <t>獲得校外專業獎項者</t>
  </si>
  <si>
    <t>1. 擔任學術書刊、研究計畫審查人或編輯人員
2. 擔任政府組織、學會、NGO、NPO、相關產業之顧問、委員、理監事等職務
3. 每項可得5分</t>
  </si>
  <si>
    <t>未符合教師聘約，助理教師以上每年或講師每兩年發表學術論文乙篇或主持專案計畫/產學合作(研究)乙案</t>
  </si>
  <si>
    <t>此項目為扣分</t>
  </si>
  <si>
    <t>(代碼B1)研究項目依自訂百分比計分(小計總分*教師自訂百分比)</t>
  </si>
  <si>
    <t>服務(輔導)指標：教師自訂比例</t>
  </si>
  <si>
    <t>能以溫和堅定的態度，關懷、照顧、鼓勵並激發學生潛能。</t>
  </si>
  <si>
    <t>■2-3 生涯和合計畫-導師陪伴、廣/深度陪伴</t>
  </si>
  <si>
    <t>行政服務事項</t>
  </si>
  <si>
    <t xml:space="preserve">█2-5 全校各學制畢業生對學校教學及輔導機制之整體滿意度。
█6-2指尖智慧計畫
█7-7 雇主對畢業生就業之整體滿意度。
█3-4完成跨文化海外服務學習經驗之學生數
█6-1數據智慧計畫-資訊整合，建置校務資料倉儲
1. 擔任校內各行政單位顧問（含講師、系統開發整合）或學生社團組織指導老師。（各10分）
2. 協助辦理校級重大慶典活動或行政單位所推動方案、教育宣導。（1場次10分）
3. 參與校內各行政單位辦理之法定教育訓練或研習，並取得證明或紀錄（個資、性平、愛滋等）。（1場5分）
4. 擔任校內校級委員會委員或專責小組成員。（各5分）
5. 協助招生宣導。（校外1次得10分、校內得5分）。
6. 執行推動「校務」研究或計畫。（10分）
7. 擔任國合老師。20分
</t>
  </si>
  <si>
    <t>一般學生輔導或協助推動品德教育</t>
  </si>
  <si>
    <t xml:space="preserve">1. 全學期按時完成上課點名。（10分）
2. 每學期完成廣度陪伴計畫office hours時段登錄，並有輔導紀錄者。（10分）
3. 擔任各類服務隊督導 (隨隊)老師並協助學生申請登錄服務時數。（海外每隊20分、國內10分）
4. 關懷、轉介特殊學生(含境外生)，並共同積極輔導(學務處)，或留住欲休退學生(教務處認定)。（1位10分）
5. 協助推動品德教育相關活動或講座。（5分）
6. 全程參與學生輔導相關會議。（每場得5分）。
7. 擔任海外實習輔導教師，輔導每位學生得10分（國內得5分）
</t>
  </si>
  <si>
    <t>每一細項至多20分</t>
  </si>
  <si>
    <t>獲得學生輔導工作相關獎項、證照與榮譽。</t>
  </si>
  <si>
    <t xml:space="preserve">1. 取得學生輔導相關專業證照或獎項。。（1項10分）
2. 指導學生社團組織參加校外競賽並獲獎。（國際及國內獎項各10分、校內各5分）。
</t>
  </si>
  <si>
    <t>導師輔導工作</t>
  </si>
  <si>
    <t>█2-5 全校各學制畢業生對學校教學及輔導機制之整體滿意度。
1. 擔任導師得10分。導師評量分數高於平均值(含)以上。（20分）
2. 指導班會(含進修部)並依規定完成簽核、繳回紀錄簿。（10分）
3. 輔導(含大學部)班級勞作教育成績名列該年級前30%。（10分）
4. 督導專科部班級早自習及午修。（10分）
5. 協助校外賃居訪視。（每位學生得5分，至多20分）。
6. 出席校內導師輔導知能相關研習（1場得5分，至多20分）。(檢附佐證)
7. 輔導班上特殊學生(含境外生)，積極協助(檢附佐證)。（10分）
8. 協助畢業生流向調查，學生填答率超過70％。（10分）</t>
  </si>
  <si>
    <t>利他服務輔導貢獻(其他加分項目)</t>
  </si>
  <si>
    <t>教師自行舉證，每案10分。</t>
  </si>
  <si>
    <t>服務(輔導)扣分項目</t>
  </si>
  <si>
    <t>1. 未按時完成上課點名並傳送，每學期每門課3次(含)以上。
2. 導生輔導資料未如期完成登錄。
3. 學生操行成績評定未如期完成。
(以上每學期各扣5分)</t>
  </si>
  <si>
    <t>(代碼C1)服務(輔導)項目依自訂百分比計分(小計總分*教師自訂百分比)</t>
  </si>
  <si>
    <r>
      <t>二、院級評鑑項目</t>
    </r>
    <r>
      <rPr>
        <b/>
        <sz val="12"/>
        <color indexed="8"/>
        <rFont val="標楷體"/>
        <family val="4"/>
      </rPr>
      <t>：</t>
    </r>
    <r>
      <rPr>
        <sz val="8"/>
        <color indexed="8"/>
        <rFont val="標楷體"/>
        <family val="4"/>
      </rPr>
      <t>院長整體評分占5%，另各項評分占15%(總項次應小於5項) ，其教學、研究、服務(輔導)分數各為三分之一)</t>
    </r>
  </si>
  <si>
    <t xml:space="preserve"> (小計總分*15%)</t>
  </si>
  <si>
    <r>
      <t>教學項目得分</t>
    </r>
    <r>
      <rPr>
        <sz val="12"/>
        <color indexed="8"/>
        <rFont val="Calibri"/>
        <family val="2"/>
      </rPr>
      <t>(</t>
    </r>
    <r>
      <rPr>
        <sz val="12"/>
        <color indexed="8"/>
        <rFont val="標楷體"/>
        <family val="4"/>
      </rPr>
      <t>代碼</t>
    </r>
    <r>
      <rPr>
        <sz val="12"/>
        <color indexed="8"/>
        <rFont val="Calibri"/>
        <family val="2"/>
      </rPr>
      <t>A2)</t>
    </r>
  </si>
  <si>
    <r>
      <t>研究項目得分</t>
    </r>
    <r>
      <rPr>
        <sz val="12"/>
        <color indexed="8"/>
        <rFont val="Calibri"/>
        <family val="2"/>
      </rPr>
      <t>(</t>
    </r>
    <r>
      <rPr>
        <sz val="12"/>
        <color indexed="8"/>
        <rFont val="標楷體"/>
        <family val="4"/>
      </rPr>
      <t>代碼</t>
    </r>
    <r>
      <rPr>
        <sz val="12"/>
        <color indexed="8"/>
        <rFont val="Calibri"/>
        <family val="2"/>
      </rPr>
      <t>B2)</t>
    </r>
  </si>
  <si>
    <r>
      <t>服務</t>
    </r>
    <r>
      <rPr>
        <sz val="12"/>
        <color indexed="8"/>
        <rFont val="Calibri"/>
        <family val="2"/>
      </rPr>
      <t>(</t>
    </r>
    <r>
      <rPr>
        <sz val="12"/>
        <color indexed="8"/>
        <rFont val="標楷體"/>
        <family val="4"/>
      </rPr>
      <t>輔導</t>
    </r>
    <r>
      <rPr>
        <sz val="12"/>
        <color indexed="8"/>
        <rFont val="Calibri"/>
        <family val="2"/>
      </rPr>
      <t>)</t>
    </r>
    <r>
      <rPr>
        <sz val="12"/>
        <color indexed="8"/>
        <rFont val="標楷體"/>
        <family val="4"/>
      </rPr>
      <t>項目得分</t>
    </r>
    <r>
      <rPr>
        <sz val="12"/>
        <color indexed="8"/>
        <rFont val="Calibri"/>
        <family val="2"/>
      </rPr>
      <t>(</t>
    </r>
    <r>
      <rPr>
        <sz val="12"/>
        <color indexed="8"/>
        <rFont val="標楷體"/>
        <family val="4"/>
      </rPr>
      <t>代碼</t>
    </r>
    <r>
      <rPr>
        <sz val="12"/>
        <color indexed="8"/>
        <rFont val="Calibri"/>
        <family val="2"/>
      </rPr>
      <t>C2)</t>
    </r>
  </si>
  <si>
    <r>
      <t>三、 系級評鑑項目</t>
    </r>
    <r>
      <rPr>
        <sz val="10"/>
        <color indexed="8"/>
        <rFont val="標楷體"/>
        <family val="4"/>
      </rPr>
      <t>：系主任整體評分占10%(其教學、研究、服務(輔導)分數各為三分之一)，另各項評分占40%(每項配分最高20%、最低10% ，系級總項次應於15至30項之間)。</t>
    </r>
  </si>
  <si>
    <t>(請填入10-20之間數字)</t>
  </si>
  <si>
    <r>
      <t>檢查值須等於40%</t>
    </r>
    <r>
      <rPr>
        <sz val="8"/>
        <color indexed="8"/>
        <rFont val="新細明體"/>
        <family val="1"/>
      </rPr>
      <t>→</t>
    </r>
  </si>
  <si>
    <t>(代碼A3) 教學項目依自訂百分比計分(小計總分*教師自訂百分比)</t>
  </si>
  <si>
    <t>(代碼B3) 研究項目依自訂百分比計分(小計總分*教師自訂百分比)</t>
  </si>
  <si>
    <t>(代碼C3) 服務(輔導)項目依自訂百分比計分(小計總分*教師自訂百分比)</t>
  </si>
  <si>
    <t>項目</t>
  </si>
  <si>
    <t>分數(最高100分)</t>
  </si>
  <si>
    <t>得分占總分比例10%</t>
  </si>
  <si>
    <t>教學項得分(代碼A4)</t>
  </si>
  <si>
    <t>研究項得分(代碼B4)</t>
  </si>
  <si>
    <t>服務(輔導)項得分(代碼C4)</t>
  </si>
  <si>
    <t>系主任總體評分</t>
  </si>
  <si>
    <t>得分占總分比例5%</t>
  </si>
  <si>
    <t>教學項得分(代碼A5)</t>
  </si>
  <si>
    <t>研究項得分(代碼B5)</t>
  </si>
  <si>
    <t>服務(輔導)項得分(代碼C5)</t>
  </si>
  <si>
    <t>計分總表</t>
  </si>
  <si>
    <t>評鑑項目名稱</t>
  </si>
  <si>
    <t>備註</t>
  </si>
  <si>
    <r>
      <t>教學項目總分</t>
    </r>
    <r>
      <rPr>
        <sz val="12"/>
        <color indexed="8"/>
        <rFont val="Calibri"/>
        <family val="2"/>
      </rPr>
      <t>(A1+A2+A3+A4+A5)</t>
    </r>
  </si>
  <si>
    <r>
      <t>研究項目總分</t>
    </r>
    <r>
      <rPr>
        <sz val="12"/>
        <color indexed="8"/>
        <rFont val="Calibri"/>
        <family val="2"/>
      </rPr>
      <t>(B1+B2+B3+B4+B5)</t>
    </r>
  </si>
  <si>
    <r>
      <t>服務</t>
    </r>
    <r>
      <rPr>
        <sz val="12"/>
        <color indexed="8"/>
        <rFont val="Calibri"/>
        <family val="2"/>
      </rPr>
      <t>(</t>
    </r>
    <r>
      <rPr>
        <sz val="12"/>
        <color indexed="8"/>
        <rFont val="標楷體"/>
        <family val="4"/>
      </rPr>
      <t>輔導</t>
    </r>
    <r>
      <rPr>
        <sz val="12"/>
        <color indexed="8"/>
        <rFont val="Calibri"/>
        <family val="2"/>
      </rPr>
      <t>)</t>
    </r>
    <r>
      <rPr>
        <sz val="12"/>
        <color indexed="8"/>
        <rFont val="標楷體"/>
        <family val="4"/>
      </rPr>
      <t>項目總分</t>
    </r>
    <r>
      <rPr>
        <sz val="12"/>
        <color indexed="8"/>
        <rFont val="Calibri"/>
        <family val="2"/>
      </rPr>
      <t>(C1+C2+C3+C4+C5)</t>
    </r>
  </si>
  <si>
    <t>總分</t>
  </si>
  <si>
    <t>自訂比例</t>
  </si>
  <si>
    <t>系級自訂比例</t>
  </si>
  <si>
    <t>文藻外語大學     學年度教師評鑑分項評分表(英國語文系)</t>
  </si>
  <si>
    <r>
      <t>一、</t>
    </r>
    <r>
      <rPr>
        <b/>
        <sz val="8"/>
        <color indexed="8"/>
        <rFont val="微軟正黑體"/>
        <family val="2"/>
      </rPr>
      <t>校級評鑑項目</t>
    </r>
    <r>
      <rPr>
        <sz val="8"/>
        <color indexed="8"/>
        <rFont val="微軟正黑體"/>
        <family val="2"/>
      </rPr>
      <t>(校級總分占30%，教學、研究、服務(輔導)教師自訂每項配分最高20%、最低5%)</t>
    </r>
  </si>
  <si>
    <t>←(請填入5-20之間數字)</t>
  </si>
  <si>
    <t>檢查值須等於30%→</t>
  </si>
  <si>
    <t>檢核分數</t>
  </si>
  <si>
    <t>檢核單位核章</t>
  </si>
  <si>
    <t>佐證編號(自T-P匯出)</t>
  </si>
  <si>
    <r>
      <t>█2-3 生涯和合計畫-導師陪伴、廣/深度陪伴
1.</t>
    </r>
    <r>
      <rPr>
        <sz val="8"/>
        <color indexed="8"/>
        <rFont val="微軟正黑體"/>
        <family val="2"/>
      </rPr>
      <t>教師</t>
    </r>
    <r>
      <rPr>
        <sz val="8"/>
        <color indexed="10"/>
        <rFont val="微軟正黑體"/>
        <family val="2"/>
      </rPr>
      <t>依個人表現</t>
    </r>
    <r>
      <rPr>
        <sz val="8"/>
        <color indexed="8"/>
        <rFont val="微軟正黑體"/>
        <family val="2"/>
      </rPr>
      <t>自我評分。</t>
    </r>
  </si>
  <si>
    <t>█2-2 專業融合計畫-專業複合、跨域研究
1. 每項研習、社群、教學（研究）團體得5分，上限10分（佐證資料為相關研習證明或聚會討論紀錄）。
2. 每項計畫申請通過並執行完成得15分。
3. 每項計畫申請未通過者得5分。
4. 參與教師皆得計分。</t>
  </si>
  <si>
    <t>█ 5-2 專業拔尖計畫-嶄新領域、跨域合作
1. 每案得10分。</t>
  </si>
  <si>
    <t>█ 3-2 風華正盛計畫-華語遠距、客製教材
█6-2 指尖智慧計畫-遠距開課、線上磨課
1. 經過遠距教學推動委員會審查通過。
2. 符合本校「鼓勵教師全英語授課獎補助要點」所開設之課程。
3. 每門課程得10分，通過教育部「數位課程認證」得20分。上限30分。</t>
  </si>
  <si>
    <t>█ 2-2 專業融合計畫-專業複合、跨域研究
1.指導學生參加校外競賽每案得5分。
2.研究計畫、學位論文每案得10分。</t>
  </si>
  <si>
    <t>█1-1 環境親和計畫-行政效能、組織調整
█8-1課程翻轉計畫 – 課務改革、彈性制度
1. 每一項研究得10分。
2. 每學期協助診斷諮商輔導工作得5分。
3. 每門課程得5分。</t>
  </si>
  <si>
    <t>█ 2-3 生涯和合計畫-導師陪伴、廣/深度陪伴
1.每學期每科目皆依教務處公告截止日期前繳交。
2.每學期按時繳交者得5分。</t>
  </si>
  <si>
    <t>█2-2 專業融合計畫-專業複合、跨域研究
1. 教學意見調查總平均高於全校總平均得10分。
2. 教學意見調查總平均高於3.5分得5分。</t>
  </si>
  <si>
    <t>獲「專業典範教師」、「教學優良教師」，或教育部及專業學會相關教學優良獎項。</t>
  </si>
  <si>
    <r>
      <t>█5-1 人物拔尖計畫-諄誨耕耘、人師楷模
1.獲「專業典範教師」、或教育部及專業學會相關教學優良獎項得10分
2.獲</t>
    </r>
    <r>
      <rPr>
        <sz val="8"/>
        <color indexed="8"/>
        <rFont val="新細明體"/>
        <family val="1"/>
      </rPr>
      <t>「</t>
    </r>
    <r>
      <rPr>
        <sz val="8"/>
        <color indexed="8"/>
        <rFont val="微軟正黑體"/>
        <family val="2"/>
      </rPr>
      <t>教學優良教師</t>
    </r>
    <r>
      <rPr>
        <sz val="8"/>
        <color indexed="8"/>
        <rFont val="新細明體"/>
        <family val="1"/>
      </rPr>
      <t>」</t>
    </r>
    <r>
      <rPr>
        <sz val="8"/>
        <color indexed="8"/>
        <rFont val="微軟正黑體"/>
        <family val="2"/>
      </rPr>
      <t>得8分。</t>
    </r>
  </si>
  <si>
    <t>█2-2 專業融合計畫-專業複合、跨域研究
每學期教學意見調查總平均未達3.0者，扣5分。</t>
  </si>
  <si>
    <t>█5-2：承接政府部門計畫案、產學計畫案及技術服務案
主持人*1
共同主持人*0.5</t>
  </si>
  <si>
    <t xml:space="preserve">█5-2: 承接政府部門計畫案、產學計畫案及技術服務案
1. 承接國內產官學合作(研究)或委託案並簽訂合約，得15分
2. 若為國外(跨境)產學合作(研究)，加5分
主持人 *1共同或協同住主持人*0.5
3.教師多年期產學合作或合作研究之計畫，可進行多年期評鑑分數認列須符合下列條件，內容如下：
一、期程與金額：
1. 計畫期程須超過一年六個月以上，且合約總金額達新台幣三十萬元以上者，可認列兩年期；認列名額為計畫主持人一名及共同主持人三名
2. 計畫期程須超過二年六個月以上，且合約總金額達新台幣七十萬元以上者，可認列三年期；認列名額為計畫主持人一名及共同主持人三名
3. 計畫期程須超過三年六個月以上，且合約總金額達新台幣一百二十萬元以上者，可認列四年期；認列名額為計畫主持人一名及共同主持人三名
二、具體成效：教師須依合約規劃年期提供當學年度進度研究或技術報告(研究格式)，經權責單位檢核通過後，提出佐證而認列評鑑評分。
</t>
  </si>
  <si>
    <t>█5-3: 承接政府部門計畫案、產學計畫案及技術服務案總金額
1. 各項金額以主持
人*1，共同主持人*0.5計算之
2. 累計 5 萬元(含)以下: 2分
累計 5 萬元以上~20萬元(含): 4分
累計20萬元以上~50萬元(含): 8分
累計50萬元以上~100萬元(含): 12分
累計100萬元以上~200萬元(含): 16分
累計200萬元以上:
20分
3. 研發處認定</t>
  </si>
  <si>
    <t>█5-4執行整合型計畫案及產學計畫案
主持人*1；
共同或子計畫主持人*0.5</t>
  </si>
  <si>
    <t>1.完成每滿六年「產業研習或研究」(15分)2.完成合計至少六小時之學術倫理教育課程(5分)</t>
  </si>
  <si>
    <t>█7-2: 完成「產業研習或研究」之專業教師比例1.符合教育部「學術自律」之重要指標。2.103年12月1日起，至109年7月31日前；新進教師須於到職日起一年內完成。1.符合教育部「學術自律」之重要指標。2.103年12月1日起，至109年7月31日前；新進教師須於到職日起一年內完成。</t>
  </si>
  <si>
    <t>█7-8: 每年新增創業團隊</t>
  </si>
  <si>
    <t>任一項服務可得5分，最多可認列3項。</t>
  </si>
  <si>
    <t>助理教師以上每年或講師每兩年發表學術論文乙篇或主持專案計畫/產學合作(研究)乙案</t>
  </si>
  <si>
    <t xml:space="preserve">1. 取得學生輔導相關專業證照或獎項。。（1項10分）
2. 指導學生或社團組織參加校外(內)競賽並獲獎。（國際及全國獎項各10分、區域或校內各5分）。
</t>
  </si>
  <si>
    <t>教師自行舉證，每案10分。(利他服務係指有利學校或社會公益之服務活動)</t>
  </si>
  <si>
    <r>
      <t>二、院級評鑑項目</t>
    </r>
    <r>
      <rPr>
        <b/>
        <sz val="8"/>
        <color indexed="8"/>
        <rFont val="微軟正黑體"/>
        <family val="2"/>
      </rPr>
      <t>：</t>
    </r>
    <r>
      <rPr>
        <sz val="8"/>
        <color indexed="8"/>
        <rFont val="微軟正黑體"/>
        <family val="2"/>
      </rPr>
      <t>院長整體評分占5%，另各項評分占15%(總項次應小於5項) ，其教學、研究、服務(輔導)分數各為三分之一)</t>
    </r>
  </si>
  <si>
    <t>參加本院或跨院舉辦之各類與教學研習相關之活動(如研討會、研習、社群…等)</t>
  </si>
  <si>
    <r>
      <t>2-2專業融合計畫, 5-1人物拔尖計畫</t>
    </r>
    <r>
      <rPr>
        <sz val="8"/>
        <color indexed="8"/>
        <rFont val="微軟正黑體"/>
        <family val="2"/>
      </rPr>
      <t>參加1次得10分</t>
    </r>
  </si>
  <si>
    <t>協助非英語系開設全英語授課課程</t>
  </si>
  <si>
    <r>
      <t>2-2專業融合計畫</t>
    </r>
    <r>
      <rPr>
        <sz val="8"/>
        <color indexed="8"/>
        <rFont val="微軟正黑體"/>
        <family val="2"/>
      </rPr>
      <t>開設1門課程50分</t>
    </r>
  </si>
  <si>
    <t>協同其他系(所、中心)教師進行教學活動</t>
  </si>
  <si>
    <r>
      <t>2-2專業融合計畫</t>
    </r>
    <r>
      <rPr>
        <sz val="8"/>
        <color indexed="8"/>
        <rFont val="微軟正黑體"/>
        <family val="2"/>
      </rPr>
      <t>協同教學1次20分</t>
    </r>
  </si>
  <si>
    <t>開放教授課程，提供教學觀摩機會</t>
  </si>
  <si>
    <r>
      <t>3-1誰語爭鋒計畫</t>
    </r>
    <r>
      <rPr>
        <sz val="8"/>
        <color indexed="8"/>
        <rFont val="微軟正黑體"/>
        <family val="2"/>
      </rPr>
      <t>提供1次20分</t>
    </r>
  </si>
  <si>
    <t>推動、執行或協助辦理本院各系或中心所辦理之各類與教學研習相關之活動(如研討會、研習、社群…等)</t>
  </si>
  <si>
    <r>
      <t>3-1誰語爭鋒計畫</t>
    </r>
    <r>
      <rPr>
        <sz val="8"/>
        <color indexed="8"/>
        <rFont val="微軟正黑體"/>
        <family val="2"/>
      </rPr>
      <t>參與推動、執行或協助辦理者，每項50分</t>
    </r>
  </si>
  <si>
    <t>推動、執行或協助(跨國)遠距課程或網路大學課程</t>
  </si>
  <si>
    <r>
      <t>4-2海內知己計畫, 6-2指尖智慧計畫</t>
    </r>
    <r>
      <rPr>
        <sz val="8"/>
        <color indexed="8"/>
        <rFont val="微軟正黑體"/>
        <family val="2"/>
      </rPr>
      <t>參與推動、執行或協助辦理者，每項50分</t>
    </r>
  </si>
  <si>
    <t>推動、執行或協助本院各系或中心所申請之各類型計畫</t>
  </si>
  <si>
    <r>
      <t>2-2專業融合計畫, 5-2專業拔尖計畫</t>
    </r>
    <r>
      <rPr>
        <sz val="8"/>
        <color indexed="8"/>
        <rFont val="微軟正黑體"/>
        <family val="2"/>
      </rPr>
      <t>參與推動、執行或協助辦理者，每項40分</t>
    </r>
  </si>
  <si>
    <t>支援系、院或校級各項活動，如招生、趣味競賽、外賓接待、校友會、募款活動…等</t>
  </si>
  <si>
    <r>
      <t>1-2資源永續計畫, 3-1誰語爭鋒計畫</t>
    </r>
    <r>
      <rPr>
        <sz val="8"/>
        <color indexed="8"/>
        <rFont val="微軟正黑體"/>
        <family val="2"/>
      </rPr>
      <t>每項20分</t>
    </r>
  </si>
  <si>
    <t>指導、執行或協助辦理本院各系或中心所辦理之各類與學生輔導相關之活動(如競賽、專題、生活營、英語初戀營、學生營隊、講座…等)</t>
  </si>
  <si>
    <r>
      <t>3-1誰語爭鋒計畫</t>
    </r>
    <r>
      <rPr>
        <sz val="8"/>
        <color indexed="8"/>
        <rFont val="微軟正黑體"/>
        <family val="2"/>
      </rPr>
      <t>每項40分</t>
    </r>
  </si>
  <si>
    <t>開發實習機構</t>
  </si>
  <si>
    <r>
      <t>4-1海外行囊計畫</t>
    </r>
    <r>
      <rPr>
        <sz val="8"/>
        <color indexed="8"/>
        <rFont val="微軟正黑體"/>
        <family val="2"/>
      </rPr>
      <t>每項40分</t>
    </r>
  </si>
  <si>
    <t>協助雙語翻譯</t>
  </si>
  <si>
    <r>
      <t>5-2專業拔尖計畫</t>
    </r>
    <r>
      <rPr>
        <sz val="8"/>
        <color indexed="8"/>
        <rFont val="微軟正黑體"/>
        <family val="2"/>
      </rPr>
      <t>每項20分</t>
    </r>
  </si>
  <si>
    <t>教師進行個別或小團體深度陪伴之輔導或晤談</t>
  </si>
  <si>
    <r>
      <t>5-1人物拔尖計畫, 5-2專業拔尖計畫</t>
    </r>
    <r>
      <rPr>
        <sz val="8"/>
        <color indexed="8"/>
        <rFont val="微軟正黑體"/>
        <family val="2"/>
      </rPr>
      <t>每項20分</t>
    </r>
  </si>
  <si>
    <t>取得教學相關專業證照，如英檢證照…等</t>
  </si>
  <si>
    <r>
      <t>7-1產業接軌計畫</t>
    </r>
    <r>
      <rPr>
        <sz val="8"/>
        <color indexed="8"/>
        <rFont val="微軟正黑體"/>
        <family val="2"/>
      </rPr>
      <t>每項40分</t>
    </r>
  </si>
  <si>
    <t>代表學院擔任校級代表</t>
  </si>
  <si>
    <t>每項20分</t>
  </si>
  <si>
    <t>教學項目得分(代碼A2)</t>
  </si>
  <si>
    <t>研究項目得分(代碼B2)</t>
  </si>
  <si>
    <t>服務(輔導)項目得分(代碼C2)</t>
  </si>
  <si>
    <r>
      <rPr>
        <b/>
        <sz val="8"/>
        <color indexed="8"/>
        <rFont val="微軟正黑體"/>
        <family val="2"/>
      </rPr>
      <t>三、</t>
    </r>
    <r>
      <rPr>
        <b/>
        <sz val="8"/>
        <color indexed="8"/>
        <rFont val="Times New Roman"/>
        <family val="1"/>
      </rPr>
      <t xml:space="preserve"> </t>
    </r>
    <r>
      <rPr>
        <b/>
        <sz val="8"/>
        <color indexed="8"/>
        <rFont val="微軟正黑體"/>
        <family val="2"/>
      </rPr>
      <t>系級評鑑項目</t>
    </r>
    <r>
      <rPr>
        <sz val="8"/>
        <color indexed="8"/>
        <rFont val="微軟正黑體"/>
        <family val="2"/>
      </rPr>
      <t>：系主任整體評分占</t>
    </r>
    <r>
      <rPr>
        <sz val="8"/>
        <color indexed="8"/>
        <rFont val="Times New Roman"/>
        <family val="1"/>
      </rPr>
      <t>10%(</t>
    </r>
    <r>
      <rPr>
        <sz val="8"/>
        <color indexed="8"/>
        <rFont val="微軟正黑體"/>
        <family val="2"/>
      </rPr>
      <t>其教學、研究、服務</t>
    </r>
    <r>
      <rPr>
        <sz val="8"/>
        <color indexed="8"/>
        <rFont val="Times New Roman"/>
        <family val="1"/>
      </rPr>
      <t>(</t>
    </r>
    <r>
      <rPr>
        <sz val="8"/>
        <color indexed="8"/>
        <rFont val="微軟正黑體"/>
        <family val="2"/>
      </rPr>
      <t>輔導</t>
    </r>
    <r>
      <rPr>
        <sz val="8"/>
        <color indexed="8"/>
        <rFont val="Times New Roman"/>
        <family val="1"/>
      </rPr>
      <t>)</t>
    </r>
    <r>
      <rPr>
        <sz val="8"/>
        <color indexed="8"/>
        <rFont val="微軟正黑體"/>
        <family val="2"/>
      </rPr>
      <t>分數各為三分之一</t>
    </r>
    <r>
      <rPr>
        <sz val="8"/>
        <color indexed="8"/>
        <rFont val="Times New Roman"/>
        <family val="1"/>
      </rPr>
      <t>)</t>
    </r>
    <r>
      <rPr>
        <sz val="8"/>
        <color indexed="8"/>
        <rFont val="微軟正黑體"/>
        <family val="2"/>
      </rPr>
      <t>，另各項評分占</t>
    </r>
    <r>
      <rPr>
        <sz val="8"/>
        <color indexed="8"/>
        <rFont val="Times New Roman"/>
        <family val="1"/>
      </rPr>
      <t>40%(</t>
    </r>
    <r>
      <rPr>
        <sz val="8"/>
        <color indexed="8"/>
        <rFont val="微軟正黑體"/>
        <family val="2"/>
      </rPr>
      <t>每項配分最高</t>
    </r>
    <r>
      <rPr>
        <sz val="8"/>
        <color indexed="8"/>
        <rFont val="Times New Roman"/>
        <family val="1"/>
      </rPr>
      <t>20%</t>
    </r>
    <r>
      <rPr>
        <sz val="8"/>
        <color indexed="8"/>
        <rFont val="微軟正黑體"/>
        <family val="2"/>
      </rPr>
      <t>、最低</t>
    </r>
    <r>
      <rPr>
        <sz val="8"/>
        <color indexed="8"/>
        <rFont val="Times New Roman"/>
        <family val="1"/>
      </rPr>
      <t xml:space="preserve">10% </t>
    </r>
    <r>
      <rPr>
        <sz val="8"/>
        <color indexed="8"/>
        <rFont val="微軟正黑體"/>
        <family val="2"/>
      </rPr>
      <t>，系級總項次應於</t>
    </r>
    <r>
      <rPr>
        <sz val="8"/>
        <color indexed="8"/>
        <rFont val="Times New Roman"/>
        <family val="1"/>
      </rPr>
      <t>15</t>
    </r>
    <r>
      <rPr>
        <sz val="8"/>
        <color indexed="8"/>
        <rFont val="微軟正黑體"/>
        <family val="2"/>
      </rPr>
      <t>至</t>
    </r>
    <r>
      <rPr>
        <sz val="8"/>
        <color indexed="8"/>
        <rFont val="Times New Roman"/>
        <family val="1"/>
      </rPr>
      <t>30</t>
    </r>
    <r>
      <rPr>
        <sz val="8"/>
        <color indexed="8"/>
        <rFont val="微軟正黑體"/>
        <family val="2"/>
      </rPr>
      <t>項之間</t>
    </r>
    <r>
      <rPr>
        <sz val="8"/>
        <color indexed="8"/>
        <rFont val="Times New Roman"/>
        <family val="1"/>
      </rPr>
      <t>)</t>
    </r>
    <r>
      <rPr>
        <sz val="8"/>
        <color indexed="8"/>
        <rFont val="微軟正黑體"/>
        <family val="2"/>
      </rPr>
      <t>。</t>
    </r>
  </si>
  <si>
    <r>
      <rPr>
        <b/>
        <sz val="8"/>
        <color indexed="8"/>
        <rFont val="微軟正黑體"/>
        <family val="2"/>
      </rPr>
      <t>教學指標：教師自訂比例</t>
    </r>
  </si>
  <si>
    <r>
      <rPr>
        <sz val="8"/>
        <color indexed="8"/>
        <rFont val="微軟正黑體"/>
        <family val="2"/>
      </rPr>
      <t>←</t>
    </r>
    <r>
      <rPr>
        <sz val="8"/>
        <color indexed="8"/>
        <rFont val="Times New Roman"/>
        <family val="1"/>
      </rPr>
      <t>(</t>
    </r>
    <r>
      <rPr>
        <sz val="8"/>
        <color indexed="8"/>
        <rFont val="微軟正黑體"/>
        <family val="2"/>
      </rPr>
      <t>請填入</t>
    </r>
    <r>
      <rPr>
        <sz val="8"/>
        <color indexed="8"/>
        <rFont val="Times New Roman"/>
        <family val="1"/>
      </rPr>
      <t>10-20</t>
    </r>
    <r>
      <rPr>
        <sz val="8"/>
        <color indexed="8"/>
        <rFont val="微軟正黑體"/>
        <family val="2"/>
      </rPr>
      <t>之間數字</t>
    </r>
    <r>
      <rPr>
        <sz val="8"/>
        <color indexed="8"/>
        <rFont val="Times New Roman"/>
        <family val="1"/>
      </rPr>
      <t>)</t>
    </r>
  </si>
  <si>
    <r>
      <rPr>
        <sz val="8"/>
        <color indexed="8"/>
        <rFont val="微軟正黑體"/>
        <family val="2"/>
      </rPr>
      <t>檢查值須等於</t>
    </r>
    <r>
      <rPr>
        <sz val="8"/>
        <color indexed="8"/>
        <rFont val="Times New Roman"/>
        <family val="1"/>
      </rPr>
      <t>40%</t>
    </r>
    <r>
      <rPr>
        <sz val="8"/>
        <color indexed="8"/>
        <rFont val="微軟正黑體"/>
        <family val="2"/>
      </rPr>
      <t>→</t>
    </r>
  </si>
  <si>
    <r>
      <rPr>
        <sz val="8"/>
        <color indexed="8"/>
        <rFont val="微軟正黑體"/>
        <family val="2"/>
      </rPr>
      <t>項次</t>
    </r>
  </si>
  <si>
    <r>
      <rPr>
        <sz val="8"/>
        <color indexed="8"/>
        <rFont val="微軟正黑體"/>
        <family val="2"/>
      </rPr>
      <t>項次內容</t>
    </r>
  </si>
  <si>
    <r>
      <rPr>
        <sz val="8"/>
        <color indexed="8"/>
        <rFont val="微軟正黑體"/>
        <family val="2"/>
      </rPr>
      <t>配分</t>
    </r>
  </si>
  <si>
    <r>
      <rPr>
        <sz val="8"/>
        <color indexed="8"/>
        <rFont val="微軟正黑體"/>
        <family val="2"/>
      </rPr>
      <t>說明</t>
    </r>
    <r>
      <rPr>
        <sz val="8"/>
        <color indexed="8"/>
        <rFont val="Times New Roman"/>
        <family val="1"/>
      </rPr>
      <t>:
1.</t>
    </r>
    <r>
      <rPr>
        <sz val="8"/>
        <color indexed="8"/>
        <rFont val="微軟正黑體"/>
        <family val="2"/>
      </rPr>
      <t>與中程校務發展計畫策略指標之相關性</t>
    </r>
    <r>
      <rPr>
        <sz val="8"/>
        <color indexed="8"/>
        <rFont val="微軟正黑體"/>
        <family val="2"/>
      </rPr>
      <t xml:space="preserve">
</t>
    </r>
    <r>
      <rPr>
        <sz val="8"/>
        <color indexed="8"/>
        <rFont val="Times New Roman"/>
        <family val="1"/>
      </rPr>
      <t>2.</t>
    </r>
    <r>
      <rPr>
        <sz val="8"/>
        <color indexed="8"/>
        <rFont val="微軟正黑體"/>
        <family val="2"/>
      </rPr>
      <t>分數認定標準</t>
    </r>
  </si>
  <si>
    <r>
      <rPr>
        <sz val="8"/>
        <color indexed="8"/>
        <rFont val="微軟正黑體"/>
        <family val="2"/>
      </rPr>
      <t>自評分數</t>
    </r>
  </si>
  <si>
    <r>
      <rPr>
        <sz val="8"/>
        <color indexed="8"/>
        <rFont val="微軟正黑體"/>
        <family val="2"/>
      </rPr>
      <t>教授所有英文寫作</t>
    </r>
    <r>
      <rPr>
        <sz val="8"/>
        <color indexed="8"/>
        <rFont val="Times New Roman"/>
        <family val="1"/>
      </rPr>
      <t>/</t>
    </r>
    <r>
      <rPr>
        <sz val="8"/>
        <color indexed="8"/>
        <rFont val="微軟正黑體"/>
        <family val="2"/>
      </rPr>
      <t>筆譯寫作相關課程</t>
    </r>
    <r>
      <rPr>
        <sz val="8"/>
        <color indexed="8"/>
        <rFont val="Times New Roman"/>
        <family val="1"/>
      </rPr>
      <t xml:space="preserve"> (</t>
    </r>
    <r>
      <rPr>
        <sz val="8"/>
        <color indexed="8"/>
        <rFont val="微軟正黑體"/>
        <family val="2"/>
      </rPr>
      <t>不含畢業專題</t>
    </r>
    <r>
      <rPr>
        <sz val="8"/>
        <color indexed="8"/>
        <rFont val="Times New Roman"/>
        <family val="1"/>
      </rPr>
      <t>)</t>
    </r>
  </si>
  <si>
    <r>
      <t>EN00-0-0-1-WZ31</t>
    </r>
    <r>
      <rPr>
        <sz val="8"/>
        <color indexed="8"/>
        <rFont val="微軟正黑體"/>
        <family val="2"/>
      </rPr>
      <t>語言課程提升計畫</t>
    </r>
    <r>
      <rPr>
        <sz val="8"/>
        <color indexed="8"/>
        <rFont val="微軟正黑體"/>
        <family val="2"/>
      </rPr>
      <t xml:space="preserve">
教</t>
    </r>
    <r>
      <rPr>
        <sz val="8"/>
        <color indexed="8"/>
        <rFont val="Times New Roman"/>
        <family val="1"/>
      </rPr>
      <t>2</t>
    </r>
    <r>
      <rPr>
        <sz val="8"/>
        <color indexed="8"/>
        <rFont val="微軟正黑體"/>
        <family val="2"/>
      </rPr>
      <t>門得</t>
    </r>
    <r>
      <rPr>
        <sz val="8"/>
        <color indexed="8"/>
        <rFont val="Times New Roman"/>
        <family val="1"/>
      </rPr>
      <t>20</t>
    </r>
    <r>
      <rPr>
        <sz val="8"/>
        <color indexed="8"/>
        <rFont val="微軟正黑體"/>
        <family val="2"/>
      </rPr>
      <t>分</t>
    </r>
  </si>
  <si>
    <r>
      <rPr>
        <sz val="8"/>
        <color indexed="8"/>
        <rFont val="微軟正黑體"/>
        <family val="2"/>
      </rPr>
      <t>指導大四畢業專題；碩士班指導研究生論文</t>
    </r>
    <r>
      <rPr>
        <sz val="8"/>
        <color indexed="8"/>
        <rFont val="Times New Roman"/>
        <family val="1"/>
      </rPr>
      <t>(</t>
    </r>
    <r>
      <rPr>
        <sz val="8"/>
        <color indexed="8"/>
        <rFont val="微軟正黑體"/>
        <family val="2"/>
      </rPr>
      <t>以三年為限</t>
    </r>
    <r>
      <rPr>
        <sz val="8"/>
        <color indexed="8"/>
        <rFont val="Times New Roman"/>
        <family val="1"/>
      </rPr>
      <t>)</t>
    </r>
  </si>
  <si>
    <r>
      <t>EN00-0-0-1-EI02</t>
    </r>
    <r>
      <rPr>
        <sz val="8"/>
        <color indexed="8"/>
        <rFont val="微軟正黑體"/>
        <family val="2"/>
      </rPr>
      <t>畢業專題，師生共學</t>
    </r>
    <r>
      <rPr>
        <sz val="8"/>
        <color indexed="8"/>
        <rFont val="微軟正黑體"/>
        <family val="2"/>
      </rPr>
      <t xml:space="preserve">
指導一個畢業班級分組專題計畫，得</t>
    </r>
    <r>
      <rPr>
        <sz val="8"/>
        <color indexed="8"/>
        <rFont val="Times New Roman"/>
        <family val="1"/>
      </rPr>
      <t>15</t>
    </r>
    <r>
      <rPr>
        <sz val="8"/>
        <color indexed="8"/>
        <rFont val="微軟正黑體"/>
        <family val="2"/>
      </rPr>
      <t>分</t>
    </r>
    <r>
      <rPr>
        <sz val="8"/>
        <color indexed="8"/>
        <rFont val="微軟正黑體"/>
        <family val="2"/>
      </rPr>
      <t xml:space="preserve">
指導碩士生論文，一人得</t>
    </r>
    <r>
      <rPr>
        <sz val="8"/>
        <color indexed="8"/>
        <rFont val="Times New Roman"/>
        <family val="1"/>
      </rPr>
      <t>15</t>
    </r>
    <r>
      <rPr>
        <sz val="8"/>
        <color indexed="8"/>
        <rFont val="微軟正黑體"/>
        <family val="2"/>
      </rPr>
      <t>分</t>
    </r>
  </si>
  <si>
    <r>
      <rPr>
        <sz val="8"/>
        <color indexed="8"/>
        <rFont val="微軟正黑體"/>
        <family val="2"/>
      </rPr>
      <t>實際指導學生參加校內外競賽</t>
    </r>
  </si>
  <si>
    <r>
      <rPr>
        <sz val="8"/>
        <color indexed="8"/>
        <rFont val="微軟正黑體"/>
        <family val="2"/>
      </rPr>
      <t>相關策略指標代碼：</t>
    </r>
    <r>
      <rPr>
        <sz val="8"/>
        <color indexed="8"/>
        <rFont val="Times New Roman"/>
        <family val="1"/>
      </rPr>
      <t>EN00-0-0-1-WZ31</t>
    </r>
    <r>
      <rPr>
        <sz val="8"/>
        <color indexed="8"/>
        <rFont val="微軟正黑體"/>
        <family val="2"/>
      </rPr>
      <t>語言課程提升計畫</t>
    </r>
    <r>
      <rPr>
        <sz val="8"/>
        <color indexed="8"/>
        <rFont val="微軟正黑體"/>
        <family val="2"/>
      </rPr>
      <t xml:space="preserve">
</t>
    </r>
    <r>
      <rPr>
        <sz val="8"/>
        <color indexed="8"/>
        <rFont val="Times New Roman"/>
        <family val="1"/>
      </rPr>
      <t xml:space="preserve">1. </t>
    </r>
    <r>
      <rPr>
        <sz val="8"/>
        <color indexed="8"/>
        <rFont val="微軟正黑體"/>
        <family val="2"/>
      </rPr>
      <t>國際競賽：</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全國、區域競賽：</t>
    </r>
    <r>
      <rPr>
        <sz val="8"/>
        <color indexed="8"/>
        <rFont val="Times New Roman"/>
        <family val="1"/>
      </rPr>
      <t>8</t>
    </r>
    <r>
      <rPr>
        <sz val="8"/>
        <color indexed="8"/>
        <rFont val="微軟正黑體"/>
        <family val="2"/>
      </rPr>
      <t>分</t>
    </r>
    <r>
      <rPr>
        <sz val="8"/>
        <color indexed="8"/>
        <rFont val="微軟正黑體"/>
        <family val="2"/>
      </rPr>
      <t xml:space="preserve">
</t>
    </r>
    <r>
      <rPr>
        <sz val="8"/>
        <color indexed="8"/>
        <rFont val="Times New Roman"/>
        <family val="1"/>
      </rPr>
      <t xml:space="preserve">3. </t>
    </r>
    <r>
      <rPr>
        <sz val="8"/>
        <color indexed="8"/>
        <rFont val="微軟正黑體"/>
        <family val="2"/>
      </rPr>
      <t>未獲獎可得</t>
    </r>
    <r>
      <rPr>
        <sz val="8"/>
        <color indexed="8"/>
        <rFont val="Times New Roman"/>
        <family val="1"/>
      </rPr>
      <t>6</t>
    </r>
    <r>
      <rPr>
        <sz val="8"/>
        <color indexed="8"/>
        <rFont val="微軟正黑體"/>
        <family val="2"/>
      </rPr>
      <t>分</t>
    </r>
  </si>
  <si>
    <r>
      <rPr>
        <sz val="8"/>
        <color indexed="8"/>
        <rFont val="微軟正黑體"/>
        <family val="2"/>
      </rPr>
      <t>開設符合中長程目標之特殊課程</t>
    </r>
    <r>
      <rPr>
        <sz val="8"/>
        <color indexed="8"/>
        <rFont val="Times New Roman"/>
        <family val="1"/>
      </rPr>
      <t>(</t>
    </r>
    <r>
      <rPr>
        <sz val="8"/>
        <color indexed="8"/>
        <rFont val="微軟正黑體"/>
        <family val="2"/>
      </rPr>
      <t>如，跨國、跨領域、遠距</t>
    </r>
    <r>
      <rPr>
        <sz val="8"/>
        <color indexed="8"/>
        <rFont val="Times New Roman"/>
        <family val="1"/>
      </rPr>
      <t>)</t>
    </r>
  </si>
  <si>
    <r>
      <rPr>
        <sz val="8"/>
        <color indexed="8"/>
        <rFont val="微軟正黑體"/>
        <family val="2"/>
      </rPr>
      <t>相關策略指標代碼：</t>
    </r>
    <r>
      <rPr>
        <sz val="8"/>
        <color indexed="8"/>
        <rFont val="Times New Roman"/>
        <family val="1"/>
      </rPr>
      <t>EN00-0-0-4-EI01</t>
    </r>
    <r>
      <rPr>
        <sz val="8"/>
        <color indexed="8"/>
        <rFont val="微軟正黑體"/>
        <family val="2"/>
      </rPr>
      <t>成立教師跨界教學團隊</t>
    </r>
    <r>
      <rPr>
        <sz val="8"/>
        <color indexed="8"/>
        <rFont val="微軟正黑體"/>
        <family val="2"/>
      </rPr>
      <t xml:space="preserve">
成立教師跨界教學團隊</t>
    </r>
    <r>
      <rPr>
        <sz val="8"/>
        <color indexed="8"/>
        <rFont val="微軟正黑體"/>
        <family val="2"/>
      </rPr>
      <t xml:space="preserve">
</t>
    </r>
    <r>
      <rPr>
        <sz val="8"/>
        <color indexed="8"/>
        <rFont val="Times New Roman"/>
        <family val="1"/>
      </rPr>
      <t>(</t>
    </r>
    <r>
      <rPr>
        <sz val="8"/>
        <color indexed="8"/>
        <rFont val="微軟正黑體"/>
        <family val="2"/>
      </rPr>
      <t>英文系教師協同學院內其他系</t>
    </r>
    <r>
      <rPr>
        <sz val="8"/>
        <color indexed="8"/>
        <rFont val="Times New Roman"/>
        <family val="1"/>
      </rPr>
      <t>(</t>
    </r>
    <r>
      <rPr>
        <sz val="8"/>
        <color indexed="8"/>
        <rFont val="微軟正黑體"/>
        <family val="2"/>
      </rPr>
      <t>所</t>
    </r>
    <r>
      <rPr>
        <sz val="8"/>
        <color indexed="8"/>
        <rFont val="Times New Roman"/>
        <family val="1"/>
      </rPr>
      <t>)</t>
    </r>
    <r>
      <rPr>
        <sz val="8"/>
        <color indexed="8"/>
        <rFont val="微軟正黑體"/>
        <family val="2"/>
      </rPr>
      <t>教師進行教學</t>
    </r>
    <r>
      <rPr>
        <sz val="8"/>
        <color indexed="8"/>
        <rFont val="Times New Roman"/>
        <family val="1"/>
      </rPr>
      <t xml:space="preserve">: </t>
    </r>
    <r>
      <rPr>
        <sz val="8"/>
        <color indexed="8"/>
        <rFont val="微軟正黑體"/>
        <family val="2"/>
      </rPr>
      <t>英文系教師協助院內其他系，或外系課程之授課。</t>
    </r>
    <r>
      <rPr>
        <sz val="8"/>
        <color indexed="8"/>
        <rFont val="Times New Roman"/>
        <family val="1"/>
      </rPr>
      <t xml:space="preserve">)
</t>
    </r>
    <r>
      <rPr>
        <sz val="8"/>
        <color indexed="8"/>
        <rFont val="微軟正黑體"/>
        <family val="2"/>
      </rPr>
      <t>開設遠距課程</t>
    </r>
    <r>
      <rPr>
        <sz val="8"/>
        <color indexed="8"/>
        <rFont val="微軟正黑體"/>
        <family val="2"/>
      </rPr>
      <t xml:space="preserve">
</t>
    </r>
    <r>
      <rPr>
        <sz val="8"/>
        <color indexed="8"/>
        <rFont val="Times New Roman"/>
        <family val="1"/>
      </rPr>
      <t xml:space="preserve">1. </t>
    </r>
    <r>
      <rPr>
        <sz val="8"/>
        <color indexed="8"/>
        <rFont val="微軟正黑體"/>
        <family val="2"/>
      </rPr>
      <t>跨國遠距一門</t>
    </r>
    <r>
      <rPr>
        <sz val="8"/>
        <color indexed="8"/>
        <rFont val="Times New Roman"/>
        <family val="1"/>
      </rPr>
      <t>15</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校內遠距一門</t>
    </r>
    <r>
      <rPr>
        <sz val="8"/>
        <color indexed="8"/>
        <rFont val="Times New Roman"/>
        <family val="1"/>
      </rPr>
      <t>15</t>
    </r>
    <r>
      <rPr>
        <sz val="8"/>
        <color indexed="8"/>
        <rFont val="微軟正黑體"/>
        <family val="2"/>
      </rPr>
      <t>分</t>
    </r>
    <r>
      <rPr>
        <sz val="8"/>
        <color indexed="8"/>
        <rFont val="微軟正黑體"/>
        <family val="2"/>
      </rPr>
      <t xml:space="preserve">
</t>
    </r>
    <r>
      <rPr>
        <sz val="8"/>
        <color indexed="8"/>
        <rFont val="Times New Roman"/>
        <family val="1"/>
      </rPr>
      <t xml:space="preserve">3. </t>
    </r>
    <r>
      <rPr>
        <sz val="8"/>
        <color indexed="8"/>
        <rFont val="微軟正黑體"/>
        <family val="2"/>
      </rPr>
      <t>共同開課者分數平均分配</t>
    </r>
    <r>
      <rPr>
        <sz val="8"/>
        <color indexed="8"/>
        <rFont val="Times New Roman"/>
        <family val="1"/>
      </rPr>
      <t>(</t>
    </r>
    <r>
      <rPr>
        <sz val="8"/>
        <color indexed="8"/>
        <rFont val="微軟正黑體"/>
        <family val="2"/>
      </rPr>
      <t>實際課程設計者得分</t>
    </r>
    <r>
      <rPr>
        <sz val="8"/>
        <color indexed="8"/>
        <rFont val="Times New Roman"/>
        <family val="1"/>
      </rPr>
      <t xml:space="preserve">2/3)
4. </t>
    </r>
    <r>
      <rPr>
        <sz val="8"/>
        <color indexed="8"/>
        <rFont val="微軟正黑體"/>
        <family val="2"/>
      </rPr>
      <t>跨領域課程，每一門課</t>
    </r>
    <r>
      <rPr>
        <sz val="8"/>
        <color indexed="8"/>
        <rFont val="Times New Roman"/>
        <family val="1"/>
      </rPr>
      <t>15</t>
    </r>
    <r>
      <rPr>
        <sz val="8"/>
        <color indexed="8"/>
        <rFont val="微軟正黑體"/>
        <family val="2"/>
      </rPr>
      <t>分</t>
    </r>
  </si>
  <si>
    <r>
      <rPr>
        <sz val="8"/>
        <color indexed="8"/>
        <rFont val="微軟正黑體"/>
        <family val="2"/>
      </rPr>
      <t>編撰完成可供遠距教學使用之數位教材</t>
    </r>
  </si>
  <si>
    <r>
      <t>EN00-0-0-3-EI02</t>
    </r>
    <r>
      <rPr>
        <sz val="8"/>
        <color indexed="8"/>
        <rFont val="微軟正黑體"/>
        <family val="2"/>
      </rPr>
      <t>學生國際化計畫</t>
    </r>
    <r>
      <rPr>
        <sz val="8"/>
        <color indexed="8"/>
        <rFont val="微軟正黑體"/>
        <family val="2"/>
      </rPr>
      <t xml:space="preserve">
</t>
    </r>
    <r>
      <rPr>
        <sz val="8"/>
        <color indexed="8"/>
        <rFont val="Times New Roman"/>
        <family val="1"/>
      </rPr>
      <t xml:space="preserve">1. </t>
    </r>
    <r>
      <rPr>
        <sz val="8"/>
        <color indexed="8"/>
        <rFont val="微軟正黑體"/>
        <family val="2"/>
      </rPr>
      <t>使用</t>
    </r>
    <r>
      <rPr>
        <sz val="8"/>
        <color indexed="8"/>
        <rFont val="Times New Roman"/>
        <family val="1"/>
      </rPr>
      <t>/</t>
    </r>
    <r>
      <rPr>
        <sz val="8"/>
        <color indexed="8"/>
        <rFont val="微軟正黑體"/>
        <family val="2"/>
      </rPr>
      <t>創作雲端</t>
    </r>
    <r>
      <rPr>
        <sz val="8"/>
        <color indexed="8"/>
        <rFont val="Times New Roman"/>
        <family val="1"/>
      </rPr>
      <t>(</t>
    </r>
    <r>
      <rPr>
        <sz val="8"/>
        <color indexed="8"/>
        <rFont val="微軟正黑體"/>
        <family val="2"/>
      </rPr>
      <t>例如</t>
    </r>
    <r>
      <rPr>
        <sz val="8"/>
        <color indexed="8"/>
        <rFont val="Times New Roman"/>
        <family val="1"/>
      </rPr>
      <t xml:space="preserve"> e-Learning)</t>
    </r>
    <r>
      <rPr>
        <sz val="8"/>
        <color indexed="8"/>
        <rFont val="微軟正黑體"/>
        <family val="2"/>
      </rPr>
      <t>教材與分享在英文系教師交流平台，每門課程每學期得</t>
    </r>
    <r>
      <rPr>
        <sz val="8"/>
        <color indexed="8"/>
        <rFont val="Times New Roman"/>
        <family val="1"/>
      </rPr>
      <t>10</t>
    </r>
    <r>
      <rPr>
        <sz val="8"/>
        <color indexed="8"/>
        <rFont val="微軟正黑體"/>
        <family val="2"/>
      </rPr>
      <t>分，最高得</t>
    </r>
    <r>
      <rPr>
        <sz val="8"/>
        <color indexed="8"/>
        <rFont val="Times New Roman"/>
        <family val="1"/>
      </rPr>
      <t>20</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創作遠距課程，每門得</t>
    </r>
    <r>
      <rPr>
        <sz val="8"/>
        <color indexed="8"/>
        <rFont val="Times New Roman"/>
        <family val="1"/>
      </rPr>
      <t>20</t>
    </r>
    <r>
      <rPr>
        <sz val="8"/>
        <color indexed="8"/>
        <rFont val="微軟正黑體"/>
        <family val="2"/>
      </rPr>
      <t>分</t>
    </r>
  </si>
  <si>
    <r>
      <rPr>
        <sz val="8"/>
        <color indexed="8"/>
        <rFont val="微軟正黑體"/>
        <family val="2"/>
      </rPr>
      <t>提供學生補救</t>
    </r>
    <r>
      <rPr>
        <sz val="8"/>
        <color indexed="8"/>
        <rFont val="Times New Roman"/>
        <family val="1"/>
      </rPr>
      <t>/</t>
    </r>
    <r>
      <rPr>
        <sz val="8"/>
        <color indexed="8"/>
        <rFont val="微軟正黑體"/>
        <family val="2"/>
      </rPr>
      <t>補充教學並有具體紀錄</t>
    </r>
  </si>
  <si>
    <r>
      <t xml:space="preserve">1. </t>
    </r>
    <r>
      <rPr>
        <sz val="8"/>
        <color indexed="8"/>
        <rFont val="微軟正黑體"/>
        <family val="2"/>
      </rPr>
      <t>每次</t>
    </r>
    <r>
      <rPr>
        <sz val="8"/>
        <color indexed="8"/>
        <rFont val="Times New Roman"/>
        <family val="1"/>
      </rPr>
      <t>1</t>
    </r>
    <r>
      <rPr>
        <sz val="8"/>
        <color indexed="8"/>
        <rFont val="微軟正黑體"/>
        <family val="2"/>
      </rPr>
      <t>分，最多</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參加學生寒暑假補救教學課程</t>
    </r>
    <r>
      <rPr>
        <sz val="8"/>
        <color indexed="8"/>
        <rFont val="Times New Roman"/>
        <family val="1"/>
      </rPr>
      <t>4 (</t>
    </r>
    <r>
      <rPr>
        <sz val="8"/>
        <color indexed="8"/>
        <rFont val="微軟正黑體"/>
        <family val="2"/>
      </rPr>
      <t>含</t>
    </r>
    <r>
      <rPr>
        <sz val="8"/>
        <color indexed="8"/>
        <rFont val="Times New Roman"/>
        <family val="1"/>
      </rPr>
      <t>)</t>
    </r>
    <r>
      <rPr>
        <sz val="8"/>
        <color indexed="8"/>
        <rFont val="微軟正黑體"/>
        <family val="2"/>
      </rPr>
      <t>節課以上者</t>
    </r>
    <r>
      <rPr>
        <sz val="8"/>
        <color indexed="8"/>
        <rFont val="Times New Roman"/>
        <family val="1"/>
      </rPr>
      <t>10</t>
    </r>
    <r>
      <rPr>
        <sz val="8"/>
        <color indexed="8"/>
        <rFont val="微軟正黑體"/>
        <family val="2"/>
      </rPr>
      <t>分，</t>
    </r>
    <r>
      <rPr>
        <sz val="8"/>
        <color indexed="8"/>
        <rFont val="Times New Roman"/>
        <family val="1"/>
      </rPr>
      <t>(4</t>
    </r>
    <r>
      <rPr>
        <sz val="8"/>
        <color indexed="8"/>
        <rFont val="微軟正黑體"/>
        <family val="2"/>
      </rPr>
      <t>節課以下以及臨時代課教師</t>
    </r>
    <r>
      <rPr>
        <sz val="8"/>
        <color indexed="8"/>
        <rFont val="Times New Roman"/>
        <family val="1"/>
      </rPr>
      <t>5</t>
    </r>
    <r>
      <rPr>
        <sz val="8"/>
        <color indexed="8"/>
        <rFont val="微軟正黑體"/>
        <family val="2"/>
      </rPr>
      <t>分</t>
    </r>
    <r>
      <rPr>
        <sz val="8"/>
        <color indexed="8"/>
        <rFont val="Times New Roman"/>
        <family val="1"/>
      </rPr>
      <t>)</t>
    </r>
  </si>
  <si>
    <r>
      <rPr>
        <sz val="8"/>
        <color indexed="8"/>
        <rFont val="微軟正黑體"/>
        <family val="2"/>
      </rPr>
      <t>於校內</t>
    </r>
    <r>
      <rPr>
        <sz val="8"/>
        <color indexed="8"/>
        <rFont val="Times New Roman"/>
        <family val="1"/>
      </rPr>
      <t>/</t>
    </r>
    <r>
      <rPr>
        <sz val="8"/>
        <color indexed="8"/>
        <rFont val="微軟正黑體"/>
        <family val="2"/>
      </rPr>
      <t>外教學實務、演講、展演、分享示範教學法、教材或教學經驗</t>
    </r>
  </si>
  <si>
    <r>
      <t>EN00-0-0-1-WZ31</t>
    </r>
    <r>
      <rPr>
        <sz val="8"/>
        <color indexed="8"/>
        <rFont val="微軟正黑體"/>
        <family val="2"/>
      </rPr>
      <t>語言課程提升計畫</t>
    </r>
    <r>
      <rPr>
        <sz val="8"/>
        <color indexed="8"/>
        <rFont val="微軟正黑體"/>
        <family val="2"/>
      </rPr>
      <t xml:space="preserve">
擔任講者每次</t>
    </r>
    <r>
      <rPr>
        <sz val="8"/>
        <color indexed="8"/>
        <rFont val="Times New Roman"/>
        <family val="1"/>
      </rPr>
      <t>10</t>
    </r>
    <r>
      <rPr>
        <sz val="8"/>
        <color indexed="8"/>
        <rFont val="微軟正黑體"/>
        <family val="2"/>
      </rPr>
      <t>分</t>
    </r>
    <r>
      <rPr>
        <sz val="8"/>
        <color indexed="8"/>
        <rFont val="微軟正黑體"/>
        <family val="2"/>
      </rPr>
      <t xml:space="preserve">
參與者每次</t>
    </r>
    <r>
      <rPr>
        <sz val="8"/>
        <color indexed="8"/>
        <rFont val="Times New Roman"/>
        <family val="1"/>
      </rPr>
      <t>5</t>
    </r>
    <r>
      <rPr>
        <sz val="8"/>
        <color indexed="8"/>
        <rFont val="微軟正黑體"/>
        <family val="2"/>
      </rPr>
      <t>分</t>
    </r>
  </si>
  <si>
    <r>
      <rPr>
        <sz val="8"/>
        <color indexed="8"/>
        <rFont val="微軟正黑體"/>
        <family val="2"/>
      </rPr>
      <t>教學意見調查結果</t>
    </r>
  </si>
  <si>
    <r>
      <rPr>
        <sz val="8"/>
        <color indexed="8"/>
        <rFont val="微軟正黑體"/>
        <family val="2"/>
      </rPr>
      <t>教學評量</t>
    </r>
    <r>
      <rPr>
        <sz val="8"/>
        <color indexed="8"/>
        <rFont val="Times New Roman"/>
        <family val="1"/>
      </rPr>
      <t>:
3.5(</t>
    </r>
    <r>
      <rPr>
        <sz val="8"/>
        <color indexed="8"/>
        <rFont val="微軟正黑體"/>
        <family val="2"/>
      </rPr>
      <t>含</t>
    </r>
    <r>
      <rPr>
        <sz val="8"/>
        <color indexed="8"/>
        <rFont val="Times New Roman"/>
        <family val="1"/>
      </rPr>
      <t>)</t>
    </r>
    <r>
      <rPr>
        <sz val="8"/>
        <color indexed="8"/>
        <rFont val="微軟正黑體"/>
        <family val="2"/>
      </rPr>
      <t>以上得</t>
    </r>
    <r>
      <rPr>
        <sz val="8"/>
        <color indexed="8"/>
        <rFont val="Times New Roman"/>
        <family val="1"/>
      </rPr>
      <t>20</t>
    </r>
    <r>
      <rPr>
        <sz val="8"/>
        <color indexed="8"/>
        <rFont val="微軟正黑體"/>
        <family val="2"/>
      </rPr>
      <t>分</t>
    </r>
  </si>
  <si>
    <r>
      <rPr>
        <sz val="8"/>
        <color indexed="8"/>
        <rFont val="微軟正黑體"/>
        <family val="2"/>
      </rPr>
      <t>其他</t>
    </r>
  </si>
  <si>
    <r>
      <t>EN00-0-0-1-WZ31</t>
    </r>
    <r>
      <rPr>
        <sz val="8"/>
        <color indexed="8"/>
        <rFont val="微軟正黑體"/>
        <family val="2"/>
      </rPr>
      <t>語言課程提升計畫</t>
    </r>
    <r>
      <rPr>
        <sz val="8"/>
        <color indexed="8"/>
        <rFont val="微軟正黑體"/>
        <family val="2"/>
      </rPr>
      <t xml:space="preserve">
</t>
    </r>
    <r>
      <rPr>
        <sz val="8"/>
        <color indexed="8"/>
        <rFont val="Times New Roman"/>
        <family val="1"/>
      </rPr>
      <t xml:space="preserve">1. </t>
    </r>
    <r>
      <rPr>
        <sz val="8"/>
        <color indexed="8"/>
        <rFont val="微軟正黑體"/>
        <family val="2"/>
      </rPr>
      <t>編撰可供教學使用並出版之教材；每本</t>
    </r>
    <r>
      <rPr>
        <sz val="8"/>
        <color indexed="8"/>
        <rFont val="Times New Roman"/>
        <family val="1"/>
      </rPr>
      <t>10</t>
    </r>
    <r>
      <rPr>
        <sz val="8"/>
        <color indexed="8"/>
        <rFont val="微軟正黑體"/>
        <family val="2"/>
      </rPr>
      <t>分；多人編撰分數採平均分配（編撰教師自行協調）</t>
    </r>
    <r>
      <rPr>
        <sz val="8"/>
        <color indexed="8"/>
        <rFont val="微軟正黑體"/>
        <family val="2"/>
      </rPr>
      <t xml:space="preserve">
</t>
    </r>
    <r>
      <rPr>
        <sz val="8"/>
        <color indexed="8"/>
        <rFont val="Times New Roman"/>
        <family val="1"/>
      </rPr>
      <t xml:space="preserve">2. </t>
    </r>
    <r>
      <rPr>
        <sz val="8"/>
        <color indexed="8"/>
        <rFont val="微軟正黑體"/>
        <family val="2"/>
      </rPr>
      <t>取得當年</t>
    </r>
    <r>
      <rPr>
        <sz val="8"/>
        <color indexed="8"/>
        <rFont val="Times New Roman"/>
        <family val="1"/>
      </rPr>
      <t>.</t>
    </r>
    <r>
      <rPr>
        <sz val="8"/>
        <color indexed="8"/>
        <rFont val="微軟正黑體"/>
        <family val="2"/>
      </rPr>
      <t>度院、系</t>
    </r>
    <r>
      <rPr>
        <sz val="8"/>
        <color indexed="8"/>
        <rFont val="Times New Roman"/>
        <family val="1"/>
      </rPr>
      <t>(</t>
    </r>
    <r>
      <rPr>
        <sz val="8"/>
        <color indexed="8"/>
        <rFont val="微軟正黑體"/>
        <family val="2"/>
      </rPr>
      <t>所</t>
    </r>
    <r>
      <rPr>
        <sz val="8"/>
        <color indexed="8"/>
        <rFont val="Times New Roman"/>
        <family val="1"/>
      </rPr>
      <t>)</t>
    </r>
    <r>
      <rPr>
        <sz val="8"/>
        <color indexed="8"/>
        <rFont val="微軟正黑體"/>
        <family val="2"/>
      </rPr>
      <t>、中心認可之專業證照；有效期間之政府證照每張</t>
    </r>
    <r>
      <rPr>
        <sz val="8"/>
        <color indexed="8"/>
        <rFont val="Times New Roman"/>
        <family val="1"/>
      </rPr>
      <t>5</t>
    </r>
    <r>
      <rPr>
        <sz val="8"/>
        <color indexed="8"/>
        <rFont val="微軟正黑體"/>
        <family val="2"/>
      </rPr>
      <t>分；取得有效期間內非政府證照每張</t>
    </r>
    <r>
      <rPr>
        <sz val="8"/>
        <color indexed="8"/>
        <rFont val="Times New Roman"/>
        <family val="1"/>
      </rPr>
      <t>5</t>
    </r>
    <r>
      <rPr>
        <sz val="8"/>
        <color indexed="8"/>
        <rFont val="微軟正黑體"/>
        <family val="2"/>
      </rPr>
      <t>分</t>
    </r>
    <r>
      <rPr>
        <sz val="8"/>
        <color indexed="8"/>
        <rFont val="微軟正黑體"/>
        <family val="2"/>
      </rPr>
      <t xml:space="preserve">
</t>
    </r>
    <r>
      <rPr>
        <sz val="8"/>
        <color indexed="8"/>
        <rFont val="Times New Roman"/>
        <family val="1"/>
      </rPr>
      <t xml:space="preserve">3. </t>
    </r>
    <r>
      <rPr>
        <sz val="8"/>
        <color indexed="8"/>
        <rFont val="微軟正黑體"/>
        <family val="2"/>
      </rPr>
      <t>教授進修部及推廣部課程</t>
    </r>
    <r>
      <rPr>
        <sz val="8"/>
        <color indexed="8"/>
        <rFont val="Times New Roman"/>
        <family val="1"/>
      </rPr>
      <t xml:space="preserve"> (</t>
    </r>
    <r>
      <rPr>
        <sz val="8"/>
        <color indexed="8"/>
        <rFont val="微軟正黑體"/>
        <family val="2"/>
      </rPr>
      <t>超過基本職責，每一門課加</t>
    </r>
    <r>
      <rPr>
        <sz val="8"/>
        <color indexed="8"/>
        <rFont val="Times New Roman"/>
        <family val="1"/>
      </rPr>
      <t>5</t>
    </r>
    <r>
      <rPr>
        <sz val="8"/>
        <color indexed="8"/>
        <rFont val="微軟正黑體"/>
        <family val="2"/>
      </rPr>
      <t>分</t>
    </r>
    <r>
      <rPr>
        <sz val="8"/>
        <color indexed="8"/>
        <rFont val="Times New Roman"/>
        <family val="1"/>
      </rPr>
      <t xml:space="preserve">)
4. </t>
    </r>
    <r>
      <rPr>
        <sz val="8"/>
        <color indexed="8"/>
        <rFont val="微軟正黑體"/>
        <family val="2"/>
      </rPr>
      <t>當年度遠距課程獲得教育部「數位課程認證」得</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5. </t>
    </r>
    <r>
      <rPr>
        <sz val="8"/>
        <color indexed="8"/>
        <rFont val="微軟正黑體"/>
        <family val="2"/>
      </rPr>
      <t>創作</t>
    </r>
    <r>
      <rPr>
        <sz val="8"/>
        <color indexed="8"/>
        <rFont val="Times New Roman"/>
        <family val="1"/>
      </rPr>
      <t>/</t>
    </r>
    <r>
      <rPr>
        <sz val="8"/>
        <color indexed="8"/>
        <rFont val="微軟正黑體"/>
        <family val="2"/>
      </rPr>
      <t>分享雲端題庫資料，每題庫得</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6. </t>
    </r>
    <r>
      <rPr>
        <sz val="8"/>
        <color indexed="8"/>
        <rFont val="微軟正黑體"/>
        <family val="2"/>
      </rPr>
      <t>其他有佐證資料之服務項目</t>
    </r>
  </si>
  <si>
    <r>
      <rPr>
        <sz val="8"/>
        <color indexed="8"/>
        <rFont val="微軟正黑體"/>
        <family val="2"/>
      </rPr>
      <t>小計</t>
    </r>
    <r>
      <rPr>
        <sz val="8"/>
        <color indexed="8"/>
        <rFont val="Times New Roman"/>
        <family val="1"/>
      </rPr>
      <t>(</t>
    </r>
    <r>
      <rPr>
        <sz val="8"/>
        <color indexed="8"/>
        <rFont val="微軟正黑體"/>
        <family val="2"/>
      </rPr>
      <t>若超過</t>
    </r>
    <r>
      <rPr>
        <sz val="8"/>
        <color indexed="8"/>
        <rFont val="Times New Roman"/>
        <family val="1"/>
      </rPr>
      <t>100</t>
    </r>
    <r>
      <rPr>
        <sz val="8"/>
        <color indexed="8"/>
        <rFont val="微軟正黑體"/>
        <family val="2"/>
      </rPr>
      <t>分，以</t>
    </r>
    <r>
      <rPr>
        <sz val="8"/>
        <color indexed="8"/>
        <rFont val="Times New Roman"/>
        <family val="1"/>
      </rPr>
      <t>100</t>
    </r>
    <r>
      <rPr>
        <sz val="8"/>
        <color indexed="8"/>
        <rFont val="微軟正黑體"/>
        <family val="2"/>
      </rPr>
      <t>分計</t>
    </r>
    <r>
      <rPr>
        <sz val="8"/>
        <color indexed="8"/>
        <rFont val="Times New Roman"/>
        <family val="1"/>
      </rPr>
      <t>)</t>
    </r>
    <r>
      <rPr>
        <sz val="8"/>
        <color indexed="8"/>
        <rFont val="微軟正黑體"/>
        <family val="2"/>
      </rPr>
      <t>，如為負分以零分計</t>
    </r>
  </si>
  <si>
    <r>
      <t>(</t>
    </r>
    <r>
      <rPr>
        <sz val="8"/>
        <color indexed="8"/>
        <rFont val="微軟正黑體"/>
        <family val="2"/>
      </rPr>
      <t>代碼</t>
    </r>
    <r>
      <rPr>
        <sz val="8"/>
        <color indexed="8"/>
        <rFont val="Times New Roman"/>
        <family val="1"/>
      </rPr>
      <t xml:space="preserve">A3) </t>
    </r>
    <r>
      <rPr>
        <sz val="8"/>
        <color indexed="8"/>
        <rFont val="微軟正黑體"/>
        <family val="2"/>
      </rPr>
      <t>教學項目依自訂百分比計分</t>
    </r>
    <r>
      <rPr>
        <sz val="8"/>
        <color indexed="8"/>
        <rFont val="Times New Roman"/>
        <family val="1"/>
      </rPr>
      <t>(</t>
    </r>
    <r>
      <rPr>
        <sz val="8"/>
        <color indexed="8"/>
        <rFont val="微軟正黑體"/>
        <family val="2"/>
      </rPr>
      <t>小計總分</t>
    </r>
    <r>
      <rPr>
        <sz val="8"/>
        <color indexed="8"/>
        <rFont val="Times New Roman"/>
        <family val="1"/>
      </rPr>
      <t>*</t>
    </r>
    <r>
      <rPr>
        <sz val="8"/>
        <color indexed="8"/>
        <rFont val="微軟正黑體"/>
        <family val="2"/>
      </rPr>
      <t>教師自訂百分比</t>
    </r>
    <r>
      <rPr>
        <sz val="8"/>
        <color indexed="8"/>
        <rFont val="Times New Roman"/>
        <family val="1"/>
      </rPr>
      <t>)</t>
    </r>
  </si>
  <si>
    <r>
      <rPr>
        <b/>
        <sz val="8"/>
        <color indexed="8"/>
        <rFont val="微軟正黑體"/>
        <family val="2"/>
      </rPr>
      <t>研究指標：教師自訂比例</t>
    </r>
  </si>
  <si>
    <r>
      <rPr>
        <sz val="8"/>
        <color indexed="8"/>
        <rFont val="微軟正黑體"/>
        <family val="2"/>
      </rPr>
      <t>期刊審查或研討會論文摘要之評審</t>
    </r>
  </si>
  <si>
    <r>
      <t>5EN00-0-0-2-EI02</t>
    </r>
    <r>
      <rPr>
        <sz val="8"/>
        <color indexed="8"/>
        <rFont val="微軟正黑體"/>
        <family val="2"/>
      </rPr>
      <t>教師專業發展與研究能量提升計畫</t>
    </r>
    <r>
      <rPr>
        <sz val="8"/>
        <color indexed="8"/>
        <rFont val="Times New Roman"/>
        <family val="1"/>
      </rPr>
      <t xml:space="preserve">+ 5EN00-0-0-2-WZ42 </t>
    </r>
    <r>
      <rPr>
        <sz val="8"/>
        <color indexed="8"/>
        <rFont val="微軟正黑體"/>
        <family val="2"/>
      </rPr>
      <t>從</t>
    </r>
    <r>
      <rPr>
        <sz val="8"/>
        <color indexed="8"/>
        <rFont val="Times New Roman"/>
        <family val="1"/>
      </rPr>
      <t>A</t>
    </r>
    <r>
      <rPr>
        <sz val="8"/>
        <color indexed="8"/>
        <rFont val="微軟正黑體"/>
        <family val="2"/>
      </rPr>
      <t>到</t>
    </r>
    <r>
      <rPr>
        <sz val="8"/>
        <color indexed="8"/>
        <rFont val="Times New Roman"/>
        <family val="1"/>
      </rPr>
      <t>A+</t>
    </r>
    <r>
      <rPr>
        <sz val="8"/>
        <color indexed="8"/>
        <rFont val="微軟正黑體"/>
        <family val="2"/>
      </rPr>
      <t>：教師國際化行動</t>
    </r>
    <r>
      <rPr>
        <sz val="8"/>
        <color indexed="8"/>
        <rFont val="微軟正黑體"/>
        <family val="2"/>
      </rPr>
      <t xml:space="preserve">
</t>
    </r>
    <r>
      <rPr>
        <sz val="8"/>
        <color indexed="8"/>
        <rFont val="Times New Roman"/>
        <family val="1"/>
      </rPr>
      <t xml:space="preserve">1. </t>
    </r>
    <r>
      <rPr>
        <sz val="8"/>
        <color indexed="8"/>
        <rFont val="微軟正黑體"/>
        <family val="2"/>
      </rPr>
      <t>期刊論文每次得</t>
    </r>
    <r>
      <rPr>
        <sz val="8"/>
        <color indexed="8"/>
        <rFont val="Times New Roman"/>
        <family val="1"/>
      </rPr>
      <t>20</t>
    </r>
    <r>
      <rPr>
        <sz val="8"/>
        <color indexed="8"/>
        <rFont val="微軟正黑體"/>
        <family val="2"/>
      </rPr>
      <t>分；研討會摘要審查每篇得</t>
    </r>
    <r>
      <rPr>
        <sz val="8"/>
        <color indexed="8"/>
        <rFont val="Times New Roman"/>
        <family val="1"/>
      </rPr>
      <t>5</t>
    </r>
    <r>
      <rPr>
        <sz val="8"/>
        <color indexed="8"/>
        <rFont val="微軟正黑體"/>
        <family val="2"/>
      </rPr>
      <t>分，至多</t>
    </r>
    <r>
      <rPr>
        <sz val="8"/>
        <color indexed="8"/>
        <rFont val="Times New Roman"/>
        <family val="1"/>
      </rPr>
      <t>20</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審查一本專書得</t>
    </r>
    <r>
      <rPr>
        <sz val="8"/>
        <color indexed="8"/>
        <rFont val="Times New Roman"/>
        <family val="1"/>
      </rPr>
      <t>20</t>
    </r>
    <r>
      <rPr>
        <sz val="8"/>
        <color indexed="8"/>
        <rFont val="微軟正黑體"/>
        <family val="2"/>
      </rPr>
      <t>分</t>
    </r>
  </si>
  <si>
    <r>
      <rPr>
        <sz val="8"/>
        <color indexed="8"/>
        <rFont val="微軟正黑體"/>
        <family val="2"/>
      </rPr>
      <t>發表研討會論文，</t>
    </r>
    <r>
      <rPr>
        <sz val="8"/>
        <color indexed="8"/>
        <rFont val="微軟正黑體"/>
        <family val="2"/>
      </rPr>
      <t xml:space="preserve">
期刊、專書</t>
    </r>
    <r>
      <rPr>
        <sz val="8"/>
        <color indexed="8"/>
        <rFont val="Times New Roman"/>
        <family val="1"/>
      </rPr>
      <t>(</t>
    </r>
    <r>
      <rPr>
        <sz val="8"/>
        <color indexed="8"/>
        <rFont val="微軟正黑體"/>
        <family val="2"/>
      </rPr>
      <t>篇章</t>
    </r>
    <r>
      <rPr>
        <sz val="8"/>
        <color indexed="8"/>
        <rFont val="Times New Roman"/>
        <family val="1"/>
      </rPr>
      <t>)</t>
    </r>
    <r>
      <rPr>
        <sz val="8"/>
        <color indexed="8"/>
        <rFont val="微軟正黑體"/>
        <family val="2"/>
      </rPr>
      <t>、論文及發表</t>
    </r>
    <r>
      <rPr>
        <sz val="8"/>
        <color indexed="8"/>
        <rFont val="微軟正黑體"/>
        <family val="2"/>
      </rPr>
      <t xml:space="preserve">
</t>
    </r>
  </si>
  <si>
    <r>
      <t>5EN00-0-0-2-EI02</t>
    </r>
    <r>
      <rPr>
        <sz val="8"/>
        <color indexed="8"/>
        <rFont val="微軟正黑體"/>
        <family val="2"/>
      </rPr>
      <t>教師專業發展與研究能量提升計畫</t>
    </r>
    <r>
      <rPr>
        <sz val="8"/>
        <color indexed="8"/>
        <rFont val="微軟正黑體"/>
        <family val="2"/>
      </rPr>
      <t xml:space="preserve">
發表研討會論文國內外均可：一場得</t>
    </r>
    <r>
      <rPr>
        <sz val="8"/>
        <color indexed="8"/>
        <rFont val="Times New Roman"/>
        <family val="1"/>
      </rPr>
      <t>15</t>
    </r>
    <r>
      <rPr>
        <sz val="8"/>
        <color indexed="8"/>
        <rFont val="微軟正黑體"/>
        <family val="2"/>
      </rPr>
      <t>分，每多一場加</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
</t>
    </r>
    <r>
      <rPr>
        <sz val="8"/>
        <color indexed="8"/>
        <rFont val="微軟正黑體"/>
        <family val="2"/>
      </rPr>
      <t>單一期刊論文作者得</t>
    </r>
    <r>
      <rPr>
        <sz val="8"/>
        <color indexed="8"/>
        <rFont val="Times New Roman"/>
        <family val="1"/>
      </rPr>
      <t>30</t>
    </r>
    <r>
      <rPr>
        <sz val="8"/>
        <color indexed="8"/>
        <rFont val="微軟正黑體"/>
        <family val="2"/>
      </rPr>
      <t>分</t>
    </r>
    <r>
      <rPr>
        <sz val="8"/>
        <color indexed="8"/>
        <rFont val="微軟正黑體"/>
        <family val="2"/>
      </rPr>
      <t xml:space="preserve">
以篇計，但同本書僅計一篇，且校級項目使用過者，不得重複，每專書篇章得</t>
    </r>
    <r>
      <rPr>
        <sz val="8"/>
        <color indexed="8"/>
        <rFont val="Times New Roman"/>
        <family val="1"/>
      </rPr>
      <t>20</t>
    </r>
    <r>
      <rPr>
        <sz val="8"/>
        <color indexed="8"/>
        <rFont val="微軟正黑體"/>
        <family val="2"/>
      </rPr>
      <t>分，撰寫一本專書得</t>
    </r>
    <r>
      <rPr>
        <sz val="8"/>
        <color indexed="8"/>
        <rFont val="Times New Roman"/>
        <family val="1"/>
      </rPr>
      <t>30</t>
    </r>
    <r>
      <rPr>
        <sz val="8"/>
        <color indexed="8"/>
        <rFont val="微軟正黑體"/>
        <family val="2"/>
      </rPr>
      <t>分</t>
    </r>
    <r>
      <rPr>
        <sz val="8"/>
        <color indexed="8"/>
        <rFont val="微軟正黑體"/>
        <family val="2"/>
      </rPr>
      <t xml:space="preserve">
第一作者：分數</t>
    </r>
    <r>
      <rPr>
        <sz val="8"/>
        <color indexed="8"/>
        <rFont val="Times New Roman"/>
        <family val="1"/>
      </rPr>
      <t>*1.0</t>
    </r>
    <r>
      <rPr>
        <sz val="8"/>
        <color indexed="8"/>
        <rFont val="微軟正黑體"/>
        <family val="2"/>
      </rPr>
      <t>；</t>
    </r>
    <r>
      <rPr>
        <sz val="8"/>
        <color indexed="8"/>
        <rFont val="微軟正黑體"/>
        <family val="2"/>
      </rPr>
      <t xml:space="preserve">
第二作者：分數</t>
    </r>
    <r>
      <rPr>
        <sz val="8"/>
        <color indexed="8"/>
        <rFont val="Times New Roman"/>
        <family val="1"/>
      </rPr>
      <t>*0.5</t>
    </r>
    <r>
      <rPr>
        <sz val="8"/>
        <color indexed="8"/>
        <rFont val="微軟正黑體"/>
        <family val="2"/>
      </rPr>
      <t>；</t>
    </r>
    <r>
      <rPr>
        <sz val="8"/>
        <color indexed="8"/>
        <rFont val="微軟正黑體"/>
        <family val="2"/>
      </rPr>
      <t xml:space="preserve">
第三作者：分數</t>
    </r>
    <r>
      <rPr>
        <sz val="8"/>
        <color indexed="8"/>
        <rFont val="Times New Roman"/>
        <family val="1"/>
      </rPr>
      <t>*0.3</t>
    </r>
    <r>
      <rPr>
        <sz val="8"/>
        <color indexed="8"/>
        <rFont val="微軟正黑體"/>
        <family val="2"/>
      </rPr>
      <t>；</t>
    </r>
    <r>
      <rPr>
        <sz val="8"/>
        <color indexed="8"/>
        <rFont val="微軟正黑體"/>
        <family val="2"/>
      </rPr>
      <t xml:space="preserve">
第四作者以後：分數</t>
    </r>
    <r>
      <rPr>
        <sz val="8"/>
        <color indexed="8"/>
        <rFont val="Times New Roman"/>
        <family val="1"/>
      </rPr>
      <t>*0.1</t>
    </r>
  </si>
  <si>
    <r>
      <rPr>
        <sz val="8"/>
        <color indexed="8"/>
        <rFont val="微軟正黑體"/>
        <family val="2"/>
      </rPr>
      <t>參加研討會</t>
    </r>
  </si>
  <si>
    <r>
      <t xml:space="preserve">5EN00-0-0-2-WZ42 </t>
    </r>
    <r>
      <rPr>
        <sz val="8"/>
        <color indexed="8"/>
        <rFont val="微軟正黑體"/>
        <family val="2"/>
      </rPr>
      <t>從</t>
    </r>
    <r>
      <rPr>
        <sz val="8"/>
        <color indexed="8"/>
        <rFont val="Times New Roman"/>
        <family val="1"/>
      </rPr>
      <t>A</t>
    </r>
    <r>
      <rPr>
        <sz val="8"/>
        <color indexed="8"/>
        <rFont val="微軟正黑體"/>
        <family val="2"/>
      </rPr>
      <t>到</t>
    </r>
    <r>
      <rPr>
        <sz val="8"/>
        <color indexed="8"/>
        <rFont val="Times New Roman"/>
        <family val="1"/>
      </rPr>
      <t>A+</t>
    </r>
    <r>
      <rPr>
        <sz val="8"/>
        <color indexed="8"/>
        <rFont val="微軟正黑體"/>
        <family val="2"/>
      </rPr>
      <t>：教師國際化行動</t>
    </r>
    <r>
      <rPr>
        <sz val="8"/>
        <color indexed="8"/>
        <rFont val="微軟正黑體"/>
        <family val="2"/>
      </rPr>
      <t xml:space="preserve">
一場</t>
    </r>
    <r>
      <rPr>
        <sz val="8"/>
        <color indexed="8"/>
        <rFont val="Times New Roman"/>
        <family val="1"/>
      </rPr>
      <t>10</t>
    </r>
    <r>
      <rPr>
        <sz val="8"/>
        <color indexed="8"/>
        <rFont val="微軟正黑體"/>
        <family val="2"/>
      </rPr>
      <t>分，至多</t>
    </r>
    <r>
      <rPr>
        <sz val="8"/>
        <color indexed="8"/>
        <rFont val="Times New Roman"/>
        <family val="1"/>
      </rPr>
      <t>30</t>
    </r>
    <r>
      <rPr>
        <sz val="8"/>
        <color indexed="8"/>
        <rFont val="微軟正黑體"/>
        <family val="2"/>
      </rPr>
      <t>分</t>
    </r>
  </si>
  <si>
    <r>
      <rPr>
        <sz val="8"/>
        <color indexed="8"/>
        <rFont val="微軟正黑體"/>
        <family val="2"/>
      </rPr>
      <t>執行產官學合作案及產官學合作研究案執行</t>
    </r>
    <r>
      <rPr>
        <sz val="8"/>
        <color indexed="8"/>
        <rFont val="Times New Roman"/>
        <family val="1"/>
      </rPr>
      <t>/</t>
    </r>
    <r>
      <rPr>
        <sz val="8"/>
        <color indexed="8"/>
        <rFont val="微軟正黑體"/>
        <family val="2"/>
      </rPr>
      <t>結案</t>
    </r>
    <r>
      <rPr>
        <sz val="8"/>
        <color indexed="8"/>
        <rFont val="Times New Roman"/>
        <family val="1"/>
      </rPr>
      <t>(</t>
    </r>
    <r>
      <rPr>
        <sz val="8"/>
        <color indexed="8"/>
        <rFont val="微軟正黑體"/>
        <family val="2"/>
      </rPr>
      <t>不含科技部計畫</t>
    </r>
    <r>
      <rPr>
        <sz val="8"/>
        <color indexed="8"/>
        <rFont val="Times New Roman"/>
        <family val="1"/>
      </rPr>
      <t>)</t>
    </r>
  </si>
  <si>
    <r>
      <t>EN00-0-0-4-EI01</t>
    </r>
    <r>
      <rPr>
        <sz val="8"/>
        <color indexed="8"/>
        <rFont val="微軟正黑體"/>
        <family val="2"/>
      </rPr>
      <t>提升教師產學研究能量計畫</t>
    </r>
    <r>
      <rPr>
        <sz val="8"/>
        <color indexed="8"/>
        <rFont val="微軟正黑體"/>
        <family val="2"/>
      </rPr>
      <t xml:space="preserve">
</t>
    </r>
    <r>
      <rPr>
        <sz val="8"/>
        <color indexed="8"/>
        <rFont val="Times New Roman"/>
        <family val="1"/>
      </rPr>
      <t xml:space="preserve">1. </t>
    </r>
    <r>
      <rPr>
        <sz val="8"/>
        <color indexed="8"/>
        <rFont val="微軟正黑體"/>
        <family val="2"/>
      </rPr>
      <t>主持人</t>
    </r>
    <r>
      <rPr>
        <sz val="8"/>
        <color indexed="8"/>
        <rFont val="Times New Roman"/>
        <family val="1"/>
      </rPr>
      <t>*1</t>
    </r>
    <r>
      <rPr>
        <sz val="8"/>
        <color indexed="8"/>
        <rFont val="微軟正黑體"/>
        <family val="2"/>
      </rPr>
      <t>、共同主持人</t>
    </r>
    <r>
      <rPr>
        <sz val="8"/>
        <color indexed="8"/>
        <rFont val="Times New Roman"/>
        <family val="1"/>
      </rPr>
      <t>*0.5</t>
    </r>
    <r>
      <rPr>
        <sz val="8"/>
        <color indexed="8"/>
        <rFont val="微軟正黑體"/>
        <family val="2"/>
      </rPr>
      <t>；受評年度結案，需以文藻名義簽訂</t>
    </r>
    <r>
      <rPr>
        <sz val="8"/>
        <color indexed="8"/>
        <rFont val="微軟正黑體"/>
        <family val="2"/>
      </rPr>
      <t xml:space="preserve">
</t>
    </r>
    <r>
      <rPr>
        <sz val="8"/>
        <color indexed="8"/>
        <rFont val="Times New Roman"/>
        <family val="1"/>
      </rPr>
      <t xml:space="preserve">2. </t>
    </r>
    <r>
      <rPr>
        <sz val="8"/>
        <color indexed="8"/>
        <rFont val="微軟正黑體"/>
        <family val="2"/>
      </rPr>
      <t>五萬元以下得</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3. </t>
    </r>
    <r>
      <rPr>
        <sz val="8"/>
        <color indexed="8"/>
        <rFont val="微軟正黑體"/>
        <family val="2"/>
      </rPr>
      <t>五萬元以上</t>
    </r>
    <r>
      <rPr>
        <sz val="8"/>
        <color indexed="8"/>
        <rFont val="Times New Roman"/>
        <family val="1"/>
      </rPr>
      <t>(</t>
    </r>
    <r>
      <rPr>
        <sz val="8"/>
        <color indexed="8"/>
        <rFont val="微軟正黑體"/>
        <family val="2"/>
      </rPr>
      <t>含</t>
    </r>
    <r>
      <rPr>
        <sz val="8"/>
        <color indexed="8"/>
        <rFont val="Times New Roman"/>
        <family val="1"/>
      </rPr>
      <t>)</t>
    </r>
    <r>
      <rPr>
        <sz val="8"/>
        <color indexed="8"/>
        <rFont val="微軟正黑體"/>
        <family val="2"/>
      </rPr>
      <t>得</t>
    </r>
    <r>
      <rPr>
        <sz val="8"/>
        <color indexed="8"/>
        <rFont val="Times New Roman"/>
        <family val="1"/>
      </rPr>
      <t>20</t>
    </r>
    <r>
      <rPr>
        <sz val="8"/>
        <color indexed="8"/>
        <rFont val="微軟正黑體"/>
        <family val="2"/>
      </rPr>
      <t>分</t>
    </r>
  </si>
  <si>
    <r>
      <rPr>
        <sz val="8"/>
        <color indexed="8"/>
        <rFont val="微軟正黑體"/>
        <family val="2"/>
      </rPr>
      <t>教師專業成長社群</t>
    </r>
  </si>
  <si>
    <r>
      <t>EN00-0-0-4-EI01</t>
    </r>
    <r>
      <rPr>
        <sz val="8"/>
        <color indexed="8"/>
        <rFont val="微軟正黑體"/>
        <family val="2"/>
      </rPr>
      <t>成立教師跨界教學團隊</t>
    </r>
    <r>
      <rPr>
        <sz val="8"/>
        <color indexed="8"/>
        <rFont val="微軟正黑體"/>
        <family val="2"/>
      </rPr>
      <t xml:space="preserve">
加入教師專業成長社群</t>
    </r>
    <r>
      <rPr>
        <sz val="8"/>
        <color indexed="8"/>
        <rFont val="微軟正黑體"/>
        <family val="2"/>
      </rPr>
      <t xml:space="preserve">
</t>
    </r>
    <r>
      <rPr>
        <sz val="8"/>
        <color indexed="8"/>
        <rFont val="Times New Roman"/>
        <family val="1"/>
      </rPr>
      <t>(</t>
    </r>
    <r>
      <rPr>
        <sz val="8"/>
        <color indexed="8"/>
        <rFont val="微軟正黑體"/>
        <family val="2"/>
      </rPr>
      <t>社群每學期至少會合</t>
    </r>
    <r>
      <rPr>
        <sz val="8"/>
        <color indexed="8"/>
        <rFont val="Times New Roman"/>
        <family val="1"/>
      </rPr>
      <t>4</t>
    </r>
    <r>
      <rPr>
        <sz val="8"/>
        <color indexed="8"/>
        <rFont val="微軟正黑體"/>
        <family val="2"/>
      </rPr>
      <t>次</t>
    </r>
    <r>
      <rPr>
        <sz val="8"/>
        <color indexed="8"/>
        <rFont val="Times New Roman"/>
        <family val="1"/>
      </rPr>
      <t xml:space="preserve">) </t>
    </r>
    <r>
      <rPr>
        <sz val="8"/>
        <color indexed="8"/>
        <rFont val="微軟正黑體"/>
        <family val="2"/>
      </rPr>
      <t>每社群每學期得</t>
    </r>
    <r>
      <rPr>
        <sz val="8"/>
        <color indexed="8"/>
        <rFont val="Times New Roman"/>
        <family val="1"/>
      </rPr>
      <t>15</t>
    </r>
    <r>
      <rPr>
        <sz val="8"/>
        <color indexed="8"/>
        <rFont val="微軟正黑體"/>
        <family val="2"/>
      </rPr>
      <t>分，社群負責人得</t>
    </r>
    <r>
      <rPr>
        <sz val="8"/>
        <color indexed="8"/>
        <rFont val="Times New Roman"/>
        <family val="1"/>
      </rPr>
      <t>20</t>
    </r>
    <r>
      <rPr>
        <sz val="8"/>
        <color indexed="8"/>
        <rFont val="微軟正黑體"/>
        <family val="2"/>
      </rPr>
      <t>分</t>
    </r>
  </si>
  <si>
    <r>
      <t xml:space="preserve">1. </t>
    </r>
    <r>
      <rPr>
        <sz val="8"/>
        <color indexed="8"/>
        <rFont val="微軟正黑體"/>
        <family val="2"/>
      </rPr>
      <t>撰寫科技部計畫</t>
    </r>
    <r>
      <rPr>
        <sz val="8"/>
        <color indexed="8"/>
        <rFont val="微軟正黑體"/>
        <family val="2"/>
      </rPr>
      <t xml:space="preserve">
未獲通過者可得</t>
    </r>
    <r>
      <rPr>
        <sz val="8"/>
        <color indexed="8"/>
        <rFont val="Times New Roman"/>
        <family val="1"/>
      </rPr>
      <t>10</t>
    </r>
    <r>
      <rPr>
        <sz val="8"/>
        <color indexed="8"/>
        <rFont val="微軟正黑體"/>
        <family val="2"/>
      </rPr>
      <t>分，通過者以校級評分加分</t>
    </r>
    <r>
      <rPr>
        <sz val="8"/>
        <color indexed="8"/>
        <rFont val="微軟正黑體"/>
        <family val="2"/>
      </rPr>
      <t xml:space="preserve">
</t>
    </r>
    <r>
      <rPr>
        <sz val="8"/>
        <color indexed="8"/>
        <rFont val="Times New Roman"/>
        <family val="1"/>
      </rPr>
      <t xml:space="preserve">2. </t>
    </r>
    <r>
      <rPr>
        <sz val="8"/>
        <color indexed="8"/>
        <rFont val="微軟正黑體"/>
        <family val="2"/>
      </rPr>
      <t>指導學生參加大專生科技部計畫投件，通過者得</t>
    </r>
    <r>
      <rPr>
        <sz val="8"/>
        <color indexed="8"/>
        <rFont val="Times New Roman"/>
        <family val="1"/>
      </rPr>
      <t>20</t>
    </r>
    <r>
      <rPr>
        <sz val="8"/>
        <color indexed="8"/>
        <rFont val="微軟正黑體"/>
        <family val="2"/>
      </rPr>
      <t>分，未通過者得</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3. </t>
    </r>
    <r>
      <rPr>
        <sz val="8"/>
        <color indexed="8"/>
        <rFont val="微軟正黑體"/>
        <family val="2"/>
      </rPr>
      <t>其他有佐證資料之研究項目</t>
    </r>
  </si>
  <si>
    <r>
      <t>(</t>
    </r>
    <r>
      <rPr>
        <sz val="8"/>
        <color indexed="8"/>
        <rFont val="微軟正黑體"/>
        <family val="2"/>
      </rPr>
      <t>代碼</t>
    </r>
    <r>
      <rPr>
        <sz val="8"/>
        <color indexed="8"/>
        <rFont val="Times New Roman"/>
        <family val="1"/>
      </rPr>
      <t xml:space="preserve">B3) </t>
    </r>
    <r>
      <rPr>
        <sz val="8"/>
        <color indexed="8"/>
        <rFont val="微軟正黑體"/>
        <family val="2"/>
      </rPr>
      <t>研究項目依自訂百分比計分</t>
    </r>
    <r>
      <rPr>
        <sz val="8"/>
        <color indexed="8"/>
        <rFont val="Times New Roman"/>
        <family val="1"/>
      </rPr>
      <t>(</t>
    </r>
    <r>
      <rPr>
        <sz val="8"/>
        <color indexed="8"/>
        <rFont val="微軟正黑體"/>
        <family val="2"/>
      </rPr>
      <t>小計總分</t>
    </r>
    <r>
      <rPr>
        <sz val="8"/>
        <color indexed="8"/>
        <rFont val="Times New Roman"/>
        <family val="1"/>
      </rPr>
      <t>*</t>
    </r>
    <r>
      <rPr>
        <sz val="8"/>
        <color indexed="8"/>
        <rFont val="微軟正黑體"/>
        <family val="2"/>
      </rPr>
      <t>教師自訂百分比</t>
    </r>
    <r>
      <rPr>
        <sz val="8"/>
        <color indexed="8"/>
        <rFont val="Times New Roman"/>
        <family val="1"/>
      </rPr>
      <t>)</t>
    </r>
  </si>
  <si>
    <r>
      <rPr>
        <b/>
        <sz val="8"/>
        <color indexed="8"/>
        <rFont val="微軟正黑體"/>
        <family val="2"/>
      </rPr>
      <t>服務</t>
    </r>
    <r>
      <rPr>
        <b/>
        <sz val="8"/>
        <color indexed="8"/>
        <rFont val="Times New Roman"/>
        <family val="1"/>
      </rPr>
      <t>(</t>
    </r>
    <r>
      <rPr>
        <b/>
        <sz val="8"/>
        <color indexed="8"/>
        <rFont val="微軟正黑體"/>
        <family val="2"/>
      </rPr>
      <t>輔導</t>
    </r>
    <r>
      <rPr>
        <b/>
        <sz val="8"/>
        <color indexed="8"/>
        <rFont val="Times New Roman"/>
        <family val="1"/>
      </rPr>
      <t>)</t>
    </r>
    <r>
      <rPr>
        <b/>
        <sz val="8"/>
        <color indexed="8"/>
        <rFont val="微軟正黑體"/>
        <family val="2"/>
      </rPr>
      <t>指標：教師自訂比例</t>
    </r>
  </si>
  <si>
    <r>
      <rPr>
        <sz val="8"/>
        <color indexed="8"/>
        <rFont val="微軟正黑體"/>
        <family val="2"/>
      </rPr>
      <t>實習</t>
    </r>
    <r>
      <rPr>
        <sz val="8"/>
        <color indexed="8"/>
        <rFont val="Times New Roman"/>
        <family val="1"/>
      </rPr>
      <t>:</t>
    </r>
    <r>
      <rPr>
        <sz val="8"/>
        <color indexed="8"/>
        <rFont val="微軟正黑體"/>
        <family val="2"/>
      </rPr>
      <t>根據英文系制定標準，超過該基本標準者方計分</t>
    </r>
  </si>
  <si>
    <r>
      <t>EN00-0-0-3-EI02</t>
    </r>
    <r>
      <rPr>
        <sz val="8"/>
        <color indexed="8"/>
        <rFont val="微軟正黑體"/>
        <family val="2"/>
      </rPr>
      <t>學生國際化計畫</t>
    </r>
    <r>
      <rPr>
        <sz val="8"/>
        <color indexed="8"/>
        <rFont val="Times New Roman"/>
        <family val="1"/>
      </rPr>
      <t>+ EN00-0-0-4-EI02</t>
    </r>
    <r>
      <rPr>
        <sz val="8"/>
        <color indexed="8"/>
        <rFont val="微軟正黑體"/>
        <family val="2"/>
      </rPr>
      <t>學生就業力倍增計畫</t>
    </r>
    <r>
      <rPr>
        <sz val="8"/>
        <color indexed="8"/>
        <rFont val="微軟正黑體"/>
        <family val="2"/>
      </rPr>
      <t xml:space="preserve">
</t>
    </r>
    <r>
      <rPr>
        <sz val="8"/>
        <color indexed="8"/>
        <rFont val="Times New Roman"/>
        <family val="1"/>
      </rPr>
      <t xml:space="preserve">1. </t>
    </r>
    <r>
      <rPr>
        <sz val="8"/>
        <color indexed="8"/>
        <rFont val="微軟正黑體"/>
        <family val="2"/>
      </rPr>
      <t>國內</t>
    </r>
    <r>
      <rPr>
        <sz val="8"/>
        <color indexed="8"/>
        <rFont val="Times New Roman"/>
        <family val="1"/>
      </rPr>
      <t>(</t>
    </r>
    <r>
      <rPr>
        <sz val="8"/>
        <color indexed="8"/>
        <rFont val="微軟正黑體"/>
        <family val="2"/>
      </rPr>
      <t>訪視一間機構得</t>
    </r>
    <r>
      <rPr>
        <sz val="8"/>
        <color indexed="8"/>
        <rFont val="Times New Roman"/>
        <family val="1"/>
      </rPr>
      <t>15</t>
    </r>
    <r>
      <rPr>
        <sz val="8"/>
        <color indexed="8"/>
        <rFont val="微軟正黑體"/>
        <family val="2"/>
      </rPr>
      <t>分，每超過一間另外得</t>
    </r>
    <r>
      <rPr>
        <sz val="8"/>
        <color indexed="8"/>
        <rFont val="Times New Roman"/>
        <family val="1"/>
      </rPr>
      <t>10</t>
    </r>
    <r>
      <rPr>
        <sz val="8"/>
        <color indexed="8"/>
        <rFont val="微軟正黑體"/>
        <family val="2"/>
      </rPr>
      <t>分</t>
    </r>
    <r>
      <rPr>
        <sz val="8"/>
        <color indexed="8"/>
        <rFont val="Times New Roman"/>
        <family val="1"/>
      </rPr>
      <t xml:space="preserve">)
2. </t>
    </r>
    <r>
      <rPr>
        <sz val="8"/>
        <color indexed="8"/>
        <rFont val="微軟正黑體"/>
        <family val="2"/>
      </rPr>
      <t>國外</t>
    </r>
    <r>
      <rPr>
        <sz val="8"/>
        <color indexed="8"/>
        <rFont val="Times New Roman"/>
        <family val="1"/>
      </rPr>
      <t>(</t>
    </r>
    <r>
      <rPr>
        <sz val="8"/>
        <color indexed="8"/>
        <rFont val="微軟正黑體"/>
        <family val="2"/>
      </rPr>
      <t>訪視一間海外機構</t>
    </r>
    <r>
      <rPr>
        <sz val="8"/>
        <color indexed="8"/>
        <rFont val="Times New Roman"/>
        <family val="1"/>
      </rPr>
      <t>(</t>
    </r>
    <r>
      <rPr>
        <sz val="8"/>
        <color indexed="8"/>
        <rFont val="微軟正黑體"/>
        <family val="2"/>
      </rPr>
      <t>含港澳陸</t>
    </r>
    <r>
      <rPr>
        <sz val="8"/>
        <color indexed="8"/>
        <rFont val="Times New Roman"/>
        <family val="1"/>
      </rPr>
      <t>)</t>
    </r>
    <r>
      <rPr>
        <sz val="8"/>
        <color indexed="8"/>
        <rFont val="微軟正黑體"/>
        <family val="2"/>
      </rPr>
      <t>得</t>
    </r>
    <r>
      <rPr>
        <sz val="8"/>
        <color indexed="8"/>
        <rFont val="Times New Roman"/>
        <family val="1"/>
      </rPr>
      <t>20</t>
    </r>
    <r>
      <rPr>
        <sz val="8"/>
        <color indexed="8"/>
        <rFont val="微軟正黑體"/>
        <family val="2"/>
      </rPr>
      <t>分，超過一間另外得</t>
    </r>
    <r>
      <rPr>
        <sz val="8"/>
        <color indexed="8"/>
        <rFont val="Times New Roman"/>
        <family val="1"/>
      </rPr>
      <t>10</t>
    </r>
    <r>
      <rPr>
        <sz val="8"/>
        <color indexed="8"/>
        <rFont val="微軟正黑體"/>
        <family val="2"/>
      </rPr>
      <t>分</t>
    </r>
    <r>
      <rPr>
        <sz val="8"/>
        <color indexed="8"/>
        <rFont val="Times New Roman"/>
        <family val="1"/>
      </rPr>
      <t xml:space="preserve">)
3. </t>
    </r>
    <r>
      <rPr>
        <sz val="8"/>
        <color indexed="8"/>
        <rFont val="微軟正黑體"/>
        <family val="2"/>
      </rPr>
      <t>開發新實習單位並簽妥實習合約；每一間新國內實習機構得</t>
    </r>
    <r>
      <rPr>
        <sz val="8"/>
        <color indexed="8"/>
        <rFont val="Times New Roman"/>
        <family val="1"/>
      </rPr>
      <t>10</t>
    </r>
    <r>
      <rPr>
        <sz val="8"/>
        <color indexed="8"/>
        <rFont val="微軟正黑體"/>
        <family val="2"/>
      </rPr>
      <t>分；國外得</t>
    </r>
    <r>
      <rPr>
        <sz val="8"/>
        <color indexed="8"/>
        <rFont val="Times New Roman"/>
        <family val="1"/>
      </rPr>
      <t>15</t>
    </r>
    <r>
      <rPr>
        <sz val="8"/>
        <color indexed="8"/>
        <rFont val="微軟正黑體"/>
        <family val="2"/>
      </rPr>
      <t>分</t>
    </r>
  </si>
  <si>
    <r>
      <rPr>
        <sz val="8"/>
        <color indexed="8"/>
        <rFont val="微軟正黑體"/>
        <family val="2"/>
      </rPr>
      <t>執行招生宣導工作</t>
    </r>
  </si>
  <si>
    <r>
      <t>EN00-0-0-3-WZ12</t>
    </r>
    <r>
      <rPr>
        <sz val="8"/>
        <color indexed="8"/>
        <rFont val="微軟正黑體"/>
        <family val="2"/>
      </rPr>
      <t>強化英文系之招生策略</t>
    </r>
    <r>
      <rPr>
        <sz val="8"/>
        <color indexed="8"/>
        <rFont val="微軟正黑體"/>
        <family val="2"/>
      </rPr>
      <t xml:space="preserve">
招生一場為基本職責</t>
    </r>
    <r>
      <rPr>
        <sz val="8"/>
        <color indexed="8"/>
        <rFont val="微軟正黑體"/>
        <family val="2"/>
      </rPr>
      <t xml:space="preserve">
校內兩場得</t>
    </r>
    <r>
      <rPr>
        <sz val="8"/>
        <color indexed="8"/>
        <rFont val="Times New Roman"/>
        <family val="1"/>
      </rPr>
      <t>10</t>
    </r>
    <r>
      <rPr>
        <sz val="8"/>
        <color indexed="8"/>
        <rFont val="微軟正黑體"/>
        <family val="2"/>
      </rPr>
      <t>分，額外每場加</t>
    </r>
    <r>
      <rPr>
        <sz val="8"/>
        <color indexed="8"/>
        <rFont val="Times New Roman"/>
        <family val="1"/>
      </rPr>
      <t>5</t>
    </r>
    <r>
      <rPr>
        <sz val="8"/>
        <color indexed="8"/>
        <rFont val="微軟正黑體"/>
        <family val="2"/>
      </rPr>
      <t>分</t>
    </r>
    <r>
      <rPr>
        <sz val="8"/>
        <color indexed="8"/>
        <rFont val="微軟正黑體"/>
        <family val="2"/>
      </rPr>
      <t xml:space="preserve">
</t>
    </r>
    <r>
      <rPr>
        <sz val="8"/>
        <color indexed="8"/>
        <rFont val="Times New Roman"/>
        <family val="1"/>
      </rPr>
      <t xml:space="preserve">
</t>
    </r>
    <r>
      <rPr>
        <sz val="8"/>
        <color indexed="8"/>
        <rFont val="微軟正黑體"/>
        <family val="2"/>
      </rPr>
      <t>校外每次得分如下，</t>
    </r>
    <r>
      <rPr>
        <sz val="8"/>
        <color indexed="8"/>
        <rFont val="微軟正黑體"/>
        <family val="2"/>
      </rPr>
      <t xml:space="preserve">
高雄市</t>
    </r>
    <r>
      <rPr>
        <sz val="8"/>
        <color indexed="8"/>
        <rFont val="Times New Roman"/>
        <family val="1"/>
      </rPr>
      <t>10</t>
    </r>
    <r>
      <rPr>
        <sz val="8"/>
        <color indexed="8"/>
        <rFont val="微軟正黑體"/>
        <family val="2"/>
      </rPr>
      <t>分</t>
    </r>
    <r>
      <rPr>
        <sz val="8"/>
        <color indexed="8"/>
        <rFont val="微軟正黑體"/>
        <family val="2"/>
      </rPr>
      <t xml:space="preserve">
中、南部</t>
    </r>
    <r>
      <rPr>
        <sz val="8"/>
        <color indexed="8"/>
        <rFont val="Times New Roman"/>
        <family val="1"/>
      </rPr>
      <t>15</t>
    </r>
    <r>
      <rPr>
        <sz val="8"/>
        <color indexed="8"/>
        <rFont val="微軟正黑體"/>
        <family val="2"/>
      </rPr>
      <t>分</t>
    </r>
    <r>
      <rPr>
        <sz val="8"/>
        <color indexed="8"/>
        <rFont val="微軟正黑體"/>
        <family val="2"/>
      </rPr>
      <t xml:space="preserve">
北部、東部</t>
    </r>
    <r>
      <rPr>
        <sz val="8"/>
        <color indexed="8"/>
        <rFont val="Times New Roman"/>
        <family val="1"/>
      </rPr>
      <t>20</t>
    </r>
    <r>
      <rPr>
        <sz val="8"/>
        <color indexed="8"/>
        <rFont val="微軟正黑體"/>
        <family val="2"/>
      </rPr>
      <t>分</t>
    </r>
  </si>
  <si>
    <r>
      <rPr>
        <sz val="8"/>
        <color indexed="8"/>
        <rFont val="微軟正黑體"/>
        <family val="2"/>
      </rPr>
      <t>協助推動系</t>
    </r>
    <r>
      <rPr>
        <sz val="8"/>
        <color indexed="8"/>
        <rFont val="Times New Roman"/>
        <family val="1"/>
      </rPr>
      <t>(</t>
    </r>
    <r>
      <rPr>
        <sz val="8"/>
        <color indexed="8"/>
        <rFont val="微軟正黑體"/>
        <family val="2"/>
      </rPr>
      <t>所</t>
    </r>
    <r>
      <rPr>
        <sz val="8"/>
        <color indexed="8"/>
        <rFont val="Times New Roman"/>
        <family val="1"/>
      </rPr>
      <t>)</t>
    </r>
    <r>
      <rPr>
        <sz val="8"/>
        <color indexed="8"/>
        <rFont val="微軟正黑體"/>
        <family val="2"/>
      </rPr>
      <t>業務</t>
    </r>
    <r>
      <rPr>
        <sz val="8"/>
        <color indexed="8"/>
        <rFont val="Times New Roman"/>
        <family val="1"/>
      </rPr>
      <t>(</t>
    </r>
    <r>
      <rPr>
        <sz val="8"/>
        <color indexed="8"/>
        <rFont val="微軟正黑體"/>
        <family val="2"/>
      </rPr>
      <t>任務編組工作、擔任各項委員會、小組委員、聯繫系友會、校內外命題和試務委員、校內外評審</t>
    </r>
    <r>
      <rPr>
        <sz val="8"/>
        <color indexed="8"/>
        <rFont val="Times New Roman"/>
        <family val="1"/>
      </rPr>
      <t>)</t>
    </r>
  </si>
  <si>
    <r>
      <t>5EN00-0-0-2-EI02</t>
    </r>
    <r>
      <rPr>
        <sz val="8"/>
        <color indexed="8"/>
        <rFont val="微軟正黑體"/>
        <family val="2"/>
      </rPr>
      <t>教師專業發展與研究能量提升計畫</t>
    </r>
    <r>
      <rPr>
        <sz val="8"/>
        <color indexed="8"/>
        <rFont val="微軟正黑體"/>
        <family val="2"/>
      </rPr>
      <t xml:space="preserve">
</t>
    </r>
    <r>
      <rPr>
        <sz val="8"/>
        <color indexed="8"/>
        <rFont val="Times New Roman"/>
        <family val="1"/>
      </rPr>
      <t xml:space="preserve">1. </t>
    </r>
    <r>
      <rPr>
        <sz val="8"/>
        <color indexed="8"/>
        <rFont val="微軟正黑體"/>
        <family val="2"/>
      </rPr>
      <t>擔任項委員會委員</t>
    </r>
    <r>
      <rPr>
        <sz val="8"/>
        <color indexed="8"/>
        <rFont val="Times New Roman"/>
        <family val="1"/>
      </rPr>
      <t>(</t>
    </r>
    <r>
      <rPr>
        <sz val="8"/>
        <color indexed="8"/>
        <rFont val="微軟正黑體"/>
        <family val="2"/>
      </rPr>
      <t>含主席</t>
    </r>
    <r>
      <rPr>
        <sz val="8"/>
        <color indexed="8"/>
        <rFont val="Times New Roman"/>
        <family val="1"/>
      </rPr>
      <t>)</t>
    </r>
    <r>
      <rPr>
        <sz val="8"/>
        <color indexed="8"/>
        <rFont val="微軟正黑體"/>
        <family val="2"/>
      </rPr>
      <t>得</t>
    </r>
    <r>
      <rPr>
        <sz val="8"/>
        <color indexed="8"/>
        <rFont val="Times New Roman"/>
        <family val="1"/>
      </rPr>
      <t>20</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支援系所舉辦活動或參與重大活動</t>
    </r>
    <r>
      <rPr>
        <sz val="8"/>
        <color indexed="8"/>
        <rFont val="Times New Roman"/>
        <family val="1"/>
      </rPr>
      <t>(</t>
    </r>
    <r>
      <rPr>
        <sz val="8"/>
        <color indexed="8"/>
        <rFont val="微軟正黑體"/>
        <family val="2"/>
      </rPr>
      <t>如研習會、研討會及競賽活動，例</t>
    </r>
    <r>
      <rPr>
        <sz val="8"/>
        <color indexed="8"/>
        <rFont val="Times New Roman"/>
        <family val="1"/>
      </rPr>
      <t>:</t>
    </r>
    <r>
      <rPr>
        <sz val="8"/>
        <color indexed="8"/>
        <rFont val="微軟正黑體"/>
        <family val="2"/>
      </rPr>
      <t>文藻盃，每次得</t>
    </r>
    <r>
      <rPr>
        <sz val="8"/>
        <color indexed="8"/>
        <rFont val="Times New Roman"/>
        <family val="1"/>
      </rPr>
      <t>10</t>
    </r>
    <r>
      <rPr>
        <sz val="8"/>
        <color indexed="8"/>
        <rFont val="微軟正黑體"/>
        <family val="2"/>
      </rPr>
      <t>分</t>
    </r>
    <r>
      <rPr>
        <sz val="8"/>
        <color indexed="8"/>
        <rFont val="Times New Roman"/>
        <family val="1"/>
      </rPr>
      <t xml:space="preserve">)
3. </t>
    </r>
    <r>
      <rPr>
        <sz val="8"/>
        <color indexed="8"/>
        <rFont val="微軟正黑體"/>
        <family val="2"/>
      </rPr>
      <t>協助系所網頁翻譯或編輯、公務文件英文翻譯或編輯每次得</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4. </t>
    </r>
    <r>
      <rPr>
        <sz val="8"/>
        <color indexed="8"/>
        <rFont val="微軟正黑體"/>
        <family val="2"/>
      </rPr>
      <t>入學相關委員每次得</t>
    </r>
    <r>
      <rPr>
        <sz val="8"/>
        <color indexed="8"/>
        <rFont val="Times New Roman"/>
        <family val="1"/>
      </rPr>
      <t>15</t>
    </r>
    <r>
      <rPr>
        <sz val="8"/>
        <color indexed="8"/>
        <rFont val="微軟正黑體"/>
        <family val="2"/>
      </rPr>
      <t>分</t>
    </r>
    <r>
      <rPr>
        <sz val="8"/>
        <color indexed="8"/>
        <rFont val="微軟正黑體"/>
        <family val="2"/>
      </rPr>
      <t xml:space="preserve">
</t>
    </r>
    <r>
      <rPr>
        <sz val="8"/>
        <color indexed="8"/>
        <rFont val="Times New Roman"/>
        <family val="1"/>
      </rPr>
      <t xml:space="preserve">5. </t>
    </r>
    <r>
      <rPr>
        <sz val="8"/>
        <color indexed="8"/>
        <rFont val="微軟正黑體"/>
        <family val="2"/>
      </rPr>
      <t>撰寫專案計畫得</t>
    </r>
    <r>
      <rPr>
        <sz val="8"/>
        <color indexed="8"/>
        <rFont val="Times New Roman"/>
        <family val="1"/>
      </rPr>
      <t>30</t>
    </r>
    <r>
      <rPr>
        <sz val="8"/>
        <color indexed="8"/>
        <rFont val="微軟正黑體"/>
        <family val="2"/>
      </rPr>
      <t>分</t>
    </r>
  </si>
  <si>
    <r>
      <rPr>
        <sz val="8"/>
        <color indexed="8"/>
        <rFont val="微軟正黑體"/>
        <family val="2"/>
      </rPr>
      <t>參與校、系</t>
    </r>
    <r>
      <rPr>
        <sz val="8"/>
        <color indexed="8"/>
        <rFont val="Times New Roman"/>
        <family val="1"/>
      </rPr>
      <t>(</t>
    </r>
    <r>
      <rPr>
        <sz val="8"/>
        <color indexed="8"/>
        <rFont val="微軟正黑體"/>
        <family val="2"/>
      </rPr>
      <t>所</t>
    </r>
    <r>
      <rPr>
        <sz val="8"/>
        <color indexed="8"/>
        <rFont val="Times New Roman"/>
        <family val="1"/>
      </rPr>
      <t>)</t>
    </r>
    <r>
      <rPr>
        <sz val="8"/>
        <color indexed="8"/>
        <rFont val="微軟正黑體"/>
        <family val="2"/>
      </rPr>
      <t>重大集會</t>
    </r>
    <r>
      <rPr>
        <sz val="8"/>
        <color indexed="8"/>
        <rFont val="Times New Roman"/>
        <family val="1"/>
      </rPr>
      <t xml:space="preserve">( </t>
    </r>
    <r>
      <rPr>
        <sz val="8"/>
        <color indexed="8"/>
        <rFont val="微軟正黑體"/>
        <family val="2"/>
      </rPr>
      <t>如：系務會議</t>
    </r>
    <r>
      <rPr>
        <sz val="8"/>
        <color indexed="8"/>
        <rFont val="Times New Roman"/>
        <family val="1"/>
      </rPr>
      <t>)</t>
    </r>
    <r>
      <rPr>
        <sz val="8"/>
        <color indexed="8"/>
        <rFont val="微軟正黑體"/>
        <family val="2"/>
      </rPr>
      <t>、慶典與活動</t>
    </r>
  </si>
  <si>
    <r>
      <rPr>
        <sz val="8"/>
        <color indexed="8"/>
        <rFont val="微軟正黑體"/>
        <family val="2"/>
      </rPr>
      <t>每次得</t>
    </r>
    <r>
      <rPr>
        <sz val="8"/>
        <color indexed="8"/>
        <rFont val="Times New Roman"/>
        <family val="1"/>
      </rPr>
      <t>5</t>
    </r>
    <r>
      <rPr>
        <sz val="8"/>
        <color indexed="8"/>
        <rFont val="微軟正黑體"/>
        <family val="2"/>
      </rPr>
      <t>分，最高</t>
    </r>
    <r>
      <rPr>
        <sz val="8"/>
        <color indexed="8"/>
        <rFont val="Times New Roman"/>
        <family val="1"/>
      </rPr>
      <t>15</t>
    </r>
    <r>
      <rPr>
        <sz val="8"/>
        <color indexed="8"/>
        <rFont val="微軟正黑體"/>
        <family val="2"/>
      </rPr>
      <t>分</t>
    </r>
  </si>
  <si>
    <r>
      <rPr>
        <sz val="8"/>
        <color indexed="8"/>
        <rFont val="微軟正黑體"/>
        <family val="2"/>
      </rPr>
      <t>出席校內外各項學生事務與輔導之相關研習活動（教師、導師）並取得證書（證明）或資格</t>
    </r>
  </si>
  <si>
    <r>
      <t xml:space="preserve">1. </t>
    </r>
    <r>
      <rPr>
        <sz val="8"/>
        <color indexed="8"/>
        <rFont val="微軟正黑體"/>
        <family val="2"/>
      </rPr>
      <t>擔任講者每次</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參與者每次</t>
    </r>
    <r>
      <rPr>
        <sz val="8"/>
        <color indexed="8"/>
        <rFont val="Times New Roman"/>
        <family val="1"/>
      </rPr>
      <t>5</t>
    </r>
    <r>
      <rPr>
        <sz val="8"/>
        <color indexed="8"/>
        <rFont val="微軟正黑體"/>
        <family val="2"/>
      </rPr>
      <t>分</t>
    </r>
  </si>
  <si>
    <r>
      <rPr>
        <sz val="8"/>
        <color indexed="8"/>
        <rFont val="微軟正黑體"/>
        <family val="2"/>
      </rPr>
      <t>擔任導師工作符合導師聘約共同職責</t>
    </r>
  </si>
  <si>
    <r>
      <t>20</t>
    </r>
    <r>
      <rPr>
        <sz val="8"/>
        <color indexed="8"/>
        <rFont val="微軟正黑體"/>
        <family val="2"/>
      </rPr>
      <t>分</t>
    </r>
  </si>
  <si>
    <r>
      <t xml:space="preserve">1. </t>
    </r>
    <r>
      <rPr>
        <sz val="8"/>
        <color indexed="8"/>
        <rFont val="微軟正黑體"/>
        <family val="2"/>
      </rPr>
      <t>為在校生或已畢業學生撰寫申請大學、研究所、工作或獎學金之推薦函，一次</t>
    </r>
    <r>
      <rPr>
        <sz val="8"/>
        <color indexed="8"/>
        <rFont val="Times New Roman"/>
        <family val="1"/>
      </rPr>
      <t>5</t>
    </r>
    <r>
      <rPr>
        <sz val="8"/>
        <color indexed="8"/>
        <rFont val="微軟正黑體"/>
        <family val="2"/>
      </rPr>
      <t>分</t>
    </r>
    <r>
      <rPr>
        <sz val="8"/>
        <color indexed="8"/>
        <rFont val="微軟正黑體"/>
        <family val="2"/>
      </rPr>
      <t xml:space="preserve">
</t>
    </r>
    <r>
      <rPr>
        <sz val="8"/>
        <color indexed="8"/>
        <rFont val="Times New Roman"/>
        <family val="1"/>
      </rPr>
      <t xml:space="preserve">2. </t>
    </r>
    <r>
      <rPr>
        <sz val="8"/>
        <color indexed="8"/>
        <rFont val="微軟正黑體"/>
        <family val="2"/>
      </rPr>
      <t>擔任畢業公演、畢業專題總指導老師</t>
    </r>
    <r>
      <rPr>
        <sz val="8"/>
        <color indexed="8"/>
        <rFont val="Times New Roman"/>
        <family val="1"/>
      </rPr>
      <t>15</t>
    </r>
    <r>
      <rPr>
        <sz val="8"/>
        <color indexed="8"/>
        <rFont val="微軟正黑體"/>
        <family val="2"/>
      </rPr>
      <t>分</t>
    </r>
    <r>
      <rPr>
        <sz val="8"/>
        <color indexed="8"/>
        <rFont val="微軟正黑體"/>
        <family val="2"/>
      </rPr>
      <t xml:space="preserve">
</t>
    </r>
    <r>
      <rPr>
        <sz val="8"/>
        <color indexed="8"/>
        <rFont val="Times New Roman"/>
        <family val="1"/>
      </rPr>
      <t xml:space="preserve">3. </t>
    </r>
    <r>
      <rPr>
        <sz val="8"/>
        <color indexed="8"/>
        <rFont val="微軟正黑體"/>
        <family val="2"/>
      </rPr>
      <t>擔任畢業公演、畢業專題分項指導老師</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4. </t>
    </r>
    <r>
      <rPr>
        <sz val="8"/>
        <color indexed="8"/>
        <rFont val="微軟正黑體"/>
        <family val="2"/>
      </rPr>
      <t>擔任專科部一</t>
    </r>
    <r>
      <rPr>
        <sz val="8"/>
        <color indexed="8"/>
        <rFont val="Times New Roman"/>
        <family val="1"/>
      </rPr>
      <t>~</t>
    </r>
    <r>
      <rPr>
        <sz val="8"/>
        <color indexed="8"/>
        <rFont val="微軟正黑體"/>
        <family val="2"/>
      </rPr>
      <t>三年級必修課</t>
    </r>
    <r>
      <rPr>
        <sz val="8"/>
        <color indexed="8"/>
        <rFont val="Times New Roman"/>
        <family val="1"/>
      </rPr>
      <t>Coordinator 15</t>
    </r>
    <r>
      <rPr>
        <sz val="8"/>
        <color indexed="8"/>
        <rFont val="微軟正黑體"/>
        <family val="2"/>
      </rPr>
      <t>分，其他</t>
    </r>
    <r>
      <rPr>
        <sz val="8"/>
        <color indexed="8"/>
        <rFont val="Times New Roman"/>
        <family val="1"/>
      </rPr>
      <t>Coordinator 5</t>
    </r>
    <r>
      <rPr>
        <sz val="8"/>
        <color indexed="8"/>
        <rFont val="微軟正黑體"/>
        <family val="2"/>
      </rPr>
      <t>分</t>
    </r>
    <r>
      <rPr>
        <sz val="8"/>
        <color indexed="8"/>
        <rFont val="微軟正黑體"/>
        <family val="2"/>
      </rPr>
      <t xml:space="preserve">
</t>
    </r>
    <r>
      <rPr>
        <sz val="8"/>
        <color indexed="8"/>
        <rFont val="Times New Roman"/>
        <family val="1"/>
      </rPr>
      <t xml:space="preserve">5. </t>
    </r>
    <r>
      <rPr>
        <sz val="8"/>
        <color indexed="8"/>
        <rFont val="微軟正黑體"/>
        <family val="2"/>
      </rPr>
      <t>校</t>
    </r>
    <r>
      <rPr>
        <sz val="8"/>
        <color indexed="8"/>
        <rFont val="Times New Roman"/>
        <family val="1"/>
      </rPr>
      <t>(</t>
    </r>
    <r>
      <rPr>
        <sz val="8"/>
        <color indexed="8"/>
        <rFont val="微軟正黑體"/>
        <family val="2"/>
      </rPr>
      <t>內</t>
    </r>
    <r>
      <rPr>
        <sz val="8"/>
        <color indexed="8"/>
        <rFont val="Times New Roman"/>
        <family val="1"/>
      </rPr>
      <t>)</t>
    </r>
    <r>
      <rPr>
        <sz val="8"/>
        <color indexed="8"/>
        <rFont val="微軟正黑體"/>
        <family val="2"/>
      </rPr>
      <t>外評審得</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6. </t>
    </r>
    <r>
      <rPr>
        <sz val="8"/>
        <color indexed="8"/>
        <rFont val="微軟正黑體"/>
        <family val="2"/>
      </rPr>
      <t>協助系上辦理研究教學或輔導相關的工作坊</t>
    </r>
    <r>
      <rPr>
        <sz val="8"/>
        <color indexed="8"/>
        <rFont val="Times New Roman"/>
        <family val="1"/>
      </rPr>
      <t xml:space="preserve">(workshop) </t>
    </r>
    <r>
      <rPr>
        <sz val="8"/>
        <color indexed="8"/>
        <rFont val="微軟正黑體"/>
        <family val="2"/>
      </rPr>
      <t>或研討會</t>
    </r>
    <r>
      <rPr>
        <sz val="8"/>
        <color indexed="8"/>
        <rFont val="Times New Roman"/>
        <family val="1"/>
      </rPr>
      <t>(conference)</t>
    </r>
    <r>
      <rPr>
        <sz val="8"/>
        <color indexed="8"/>
        <rFont val="微軟正黑體"/>
        <family val="2"/>
      </rPr>
      <t>每次得</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7. </t>
    </r>
    <r>
      <rPr>
        <sz val="8"/>
        <color indexed="8"/>
        <rFont val="微軟正黑體"/>
        <family val="2"/>
      </rPr>
      <t>擔任專一至專三導師，多加</t>
    </r>
    <r>
      <rPr>
        <sz val="8"/>
        <color indexed="8"/>
        <rFont val="Times New Roman"/>
        <family val="1"/>
      </rPr>
      <t>10</t>
    </r>
    <r>
      <rPr>
        <sz val="8"/>
        <color indexed="8"/>
        <rFont val="微軟正黑體"/>
        <family val="2"/>
      </rPr>
      <t>分</t>
    </r>
    <r>
      <rPr>
        <sz val="8"/>
        <color indexed="8"/>
        <rFont val="微軟正黑體"/>
        <family val="2"/>
      </rPr>
      <t xml:space="preserve">
</t>
    </r>
    <r>
      <rPr>
        <sz val="8"/>
        <color indexed="8"/>
        <rFont val="Times New Roman"/>
        <family val="1"/>
      </rPr>
      <t xml:space="preserve">8. </t>
    </r>
    <r>
      <rPr>
        <sz val="8"/>
        <color indexed="8"/>
        <rFont val="微軟正黑體"/>
        <family val="2"/>
      </rPr>
      <t>其他有佐證資料之服務項目</t>
    </r>
  </si>
  <si>
    <r>
      <t>(</t>
    </r>
    <r>
      <rPr>
        <sz val="8"/>
        <color indexed="8"/>
        <rFont val="微軟正黑體"/>
        <family val="2"/>
      </rPr>
      <t>代碼</t>
    </r>
    <r>
      <rPr>
        <sz val="8"/>
        <color indexed="8"/>
        <rFont val="Times New Roman"/>
        <family val="1"/>
      </rPr>
      <t xml:space="preserve">C3) </t>
    </r>
    <r>
      <rPr>
        <sz val="8"/>
        <color indexed="8"/>
        <rFont val="微軟正黑體"/>
        <family val="2"/>
      </rPr>
      <t>服務</t>
    </r>
    <r>
      <rPr>
        <sz val="8"/>
        <color indexed="8"/>
        <rFont val="Times New Roman"/>
        <family val="1"/>
      </rPr>
      <t>(</t>
    </r>
    <r>
      <rPr>
        <sz val="8"/>
        <color indexed="8"/>
        <rFont val="微軟正黑體"/>
        <family val="2"/>
      </rPr>
      <t>輔導</t>
    </r>
    <r>
      <rPr>
        <sz val="8"/>
        <color indexed="8"/>
        <rFont val="Times New Roman"/>
        <family val="1"/>
      </rPr>
      <t>)</t>
    </r>
    <r>
      <rPr>
        <sz val="8"/>
        <color indexed="8"/>
        <rFont val="微軟正黑體"/>
        <family val="2"/>
      </rPr>
      <t>項目依自訂百分比計分</t>
    </r>
    <r>
      <rPr>
        <sz val="8"/>
        <color indexed="8"/>
        <rFont val="Times New Roman"/>
        <family val="1"/>
      </rPr>
      <t>(</t>
    </r>
    <r>
      <rPr>
        <sz val="8"/>
        <color indexed="8"/>
        <rFont val="微軟正黑體"/>
        <family val="2"/>
      </rPr>
      <t>小計總分</t>
    </r>
    <r>
      <rPr>
        <sz val="8"/>
        <color indexed="8"/>
        <rFont val="Times New Roman"/>
        <family val="1"/>
      </rPr>
      <t>*</t>
    </r>
    <r>
      <rPr>
        <sz val="8"/>
        <color indexed="8"/>
        <rFont val="微軟正黑體"/>
        <family val="2"/>
      </rPr>
      <t>教師自訂百分比</t>
    </r>
    <r>
      <rPr>
        <sz val="8"/>
        <color indexed="8"/>
        <rFont val="Times New Roman"/>
        <family val="1"/>
      </rPr>
      <t>)</t>
    </r>
  </si>
  <si>
    <r>
      <rPr>
        <sz val="8"/>
        <color indexed="8"/>
        <rFont val="微軟正黑體"/>
        <family val="2"/>
      </rPr>
      <t>項目</t>
    </r>
  </si>
  <si>
    <r>
      <rPr>
        <sz val="8"/>
        <color indexed="8"/>
        <rFont val="微軟正黑體"/>
        <family val="2"/>
      </rPr>
      <t>分數</t>
    </r>
    <r>
      <rPr>
        <sz val="8"/>
        <color indexed="8"/>
        <rFont val="Times New Roman"/>
        <family val="1"/>
      </rPr>
      <t>(</t>
    </r>
    <r>
      <rPr>
        <sz val="8"/>
        <color indexed="8"/>
        <rFont val="微軟正黑體"/>
        <family val="2"/>
      </rPr>
      <t>最高</t>
    </r>
    <r>
      <rPr>
        <sz val="8"/>
        <color indexed="8"/>
        <rFont val="Times New Roman"/>
        <family val="1"/>
      </rPr>
      <t>100</t>
    </r>
    <r>
      <rPr>
        <sz val="8"/>
        <color indexed="8"/>
        <rFont val="微軟正黑體"/>
        <family val="2"/>
      </rPr>
      <t>分</t>
    </r>
    <r>
      <rPr>
        <sz val="8"/>
        <color indexed="8"/>
        <rFont val="Times New Roman"/>
        <family val="1"/>
      </rPr>
      <t>)</t>
    </r>
  </si>
  <si>
    <r>
      <rPr>
        <sz val="8"/>
        <color indexed="8"/>
        <rFont val="微軟正黑體"/>
        <family val="2"/>
      </rPr>
      <t>得分占總分比例</t>
    </r>
    <r>
      <rPr>
        <sz val="8"/>
        <color indexed="8"/>
        <rFont val="Times New Roman"/>
        <family val="1"/>
      </rPr>
      <t>10%</t>
    </r>
  </si>
  <si>
    <r>
      <rPr>
        <sz val="8"/>
        <color indexed="8"/>
        <rFont val="微軟正黑體"/>
        <family val="2"/>
      </rPr>
      <t>教學項得分</t>
    </r>
    <r>
      <rPr>
        <sz val="8"/>
        <color indexed="8"/>
        <rFont val="Times New Roman"/>
        <family val="1"/>
      </rPr>
      <t>(</t>
    </r>
    <r>
      <rPr>
        <sz val="8"/>
        <color indexed="8"/>
        <rFont val="微軟正黑體"/>
        <family val="2"/>
      </rPr>
      <t>代碼</t>
    </r>
    <r>
      <rPr>
        <sz val="8"/>
        <color indexed="8"/>
        <rFont val="Times New Roman"/>
        <family val="1"/>
      </rPr>
      <t>A4)</t>
    </r>
  </si>
  <si>
    <r>
      <rPr>
        <sz val="8"/>
        <color indexed="8"/>
        <rFont val="微軟正黑體"/>
        <family val="2"/>
      </rPr>
      <t>研究項得分</t>
    </r>
    <r>
      <rPr>
        <sz val="8"/>
        <color indexed="8"/>
        <rFont val="Times New Roman"/>
        <family val="1"/>
      </rPr>
      <t>(</t>
    </r>
    <r>
      <rPr>
        <sz val="8"/>
        <color indexed="8"/>
        <rFont val="微軟正黑體"/>
        <family val="2"/>
      </rPr>
      <t>代碼</t>
    </r>
    <r>
      <rPr>
        <sz val="8"/>
        <color indexed="8"/>
        <rFont val="Times New Roman"/>
        <family val="1"/>
      </rPr>
      <t>B4)</t>
    </r>
  </si>
  <si>
    <r>
      <rPr>
        <sz val="8"/>
        <color indexed="8"/>
        <rFont val="微軟正黑體"/>
        <family val="2"/>
      </rPr>
      <t>服務</t>
    </r>
    <r>
      <rPr>
        <sz val="8"/>
        <color indexed="8"/>
        <rFont val="Times New Roman"/>
        <family val="1"/>
      </rPr>
      <t>(</t>
    </r>
    <r>
      <rPr>
        <sz val="8"/>
        <color indexed="8"/>
        <rFont val="微軟正黑體"/>
        <family val="2"/>
      </rPr>
      <t>輔導</t>
    </r>
    <r>
      <rPr>
        <sz val="8"/>
        <color indexed="8"/>
        <rFont val="Times New Roman"/>
        <family val="1"/>
      </rPr>
      <t>)</t>
    </r>
    <r>
      <rPr>
        <sz val="8"/>
        <color indexed="8"/>
        <rFont val="微軟正黑體"/>
        <family val="2"/>
      </rPr>
      <t>項得分</t>
    </r>
    <r>
      <rPr>
        <sz val="8"/>
        <color indexed="8"/>
        <rFont val="Times New Roman"/>
        <family val="1"/>
      </rPr>
      <t>(</t>
    </r>
    <r>
      <rPr>
        <sz val="8"/>
        <color indexed="8"/>
        <rFont val="微軟正黑體"/>
        <family val="2"/>
      </rPr>
      <t>代碼</t>
    </r>
    <r>
      <rPr>
        <sz val="8"/>
        <color indexed="8"/>
        <rFont val="Times New Roman"/>
        <family val="1"/>
      </rPr>
      <t>C4)</t>
    </r>
  </si>
  <si>
    <r>
      <rPr>
        <sz val="8"/>
        <color indexed="8"/>
        <rFont val="微軟正黑體"/>
        <family val="2"/>
      </rPr>
      <t>系主任總體評分</t>
    </r>
  </si>
  <si>
    <r>
      <rPr>
        <sz val="8"/>
        <color indexed="8"/>
        <rFont val="微軟正黑體"/>
        <family val="2"/>
      </rPr>
      <t>得分占總分比例</t>
    </r>
    <r>
      <rPr>
        <sz val="8"/>
        <color indexed="8"/>
        <rFont val="Times New Roman"/>
        <family val="1"/>
      </rPr>
      <t>5%</t>
    </r>
  </si>
  <si>
    <r>
      <rPr>
        <sz val="8"/>
        <color indexed="8"/>
        <rFont val="微軟正黑體"/>
        <family val="2"/>
      </rPr>
      <t>教學項得分</t>
    </r>
    <r>
      <rPr>
        <sz val="8"/>
        <color indexed="8"/>
        <rFont val="Times New Roman"/>
        <family val="1"/>
      </rPr>
      <t>(</t>
    </r>
    <r>
      <rPr>
        <sz val="8"/>
        <color indexed="8"/>
        <rFont val="微軟正黑體"/>
        <family val="2"/>
      </rPr>
      <t>代碼</t>
    </r>
    <r>
      <rPr>
        <sz val="8"/>
        <color indexed="8"/>
        <rFont val="Times New Roman"/>
        <family val="1"/>
      </rPr>
      <t>A5)</t>
    </r>
  </si>
  <si>
    <r>
      <rPr>
        <sz val="8"/>
        <color indexed="8"/>
        <rFont val="微軟正黑體"/>
        <family val="2"/>
      </rPr>
      <t>研究項得分</t>
    </r>
    <r>
      <rPr>
        <sz val="8"/>
        <color indexed="8"/>
        <rFont val="Times New Roman"/>
        <family val="1"/>
      </rPr>
      <t>(</t>
    </r>
    <r>
      <rPr>
        <sz val="8"/>
        <color indexed="8"/>
        <rFont val="微軟正黑體"/>
        <family val="2"/>
      </rPr>
      <t>代碼</t>
    </r>
    <r>
      <rPr>
        <sz val="8"/>
        <color indexed="8"/>
        <rFont val="Times New Roman"/>
        <family val="1"/>
      </rPr>
      <t>B5)</t>
    </r>
  </si>
  <si>
    <r>
      <rPr>
        <sz val="8"/>
        <color indexed="8"/>
        <rFont val="微軟正黑體"/>
        <family val="2"/>
      </rPr>
      <t>服務</t>
    </r>
    <r>
      <rPr>
        <sz val="8"/>
        <color indexed="8"/>
        <rFont val="Times New Roman"/>
        <family val="1"/>
      </rPr>
      <t>(</t>
    </r>
    <r>
      <rPr>
        <sz val="8"/>
        <color indexed="8"/>
        <rFont val="微軟正黑體"/>
        <family val="2"/>
      </rPr>
      <t>輔導</t>
    </r>
    <r>
      <rPr>
        <sz val="8"/>
        <color indexed="8"/>
        <rFont val="Times New Roman"/>
        <family val="1"/>
      </rPr>
      <t>)</t>
    </r>
    <r>
      <rPr>
        <sz val="8"/>
        <color indexed="8"/>
        <rFont val="微軟正黑體"/>
        <family val="2"/>
      </rPr>
      <t>項得分</t>
    </r>
    <r>
      <rPr>
        <sz val="8"/>
        <color indexed="8"/>
        <rFont val="Times New Roman"/>
        <family val="1"/>
      </rPr>
      <t>(</t>
    </r>
    <r>
      <rPr>
        <sz val="8"/>
        <color indexed="8"/>
        <rFont val="微軟正黑體"/>
        <family val="2"/>
      </rPr>
      <t>代碼</t>
    </r>
    <r>
      <rPr>
        <sz val="8"/>
        <color indexed="8"/>
        <rFont val="Times New Roman"/>
        <family val="1"/>
      </rPr>
      <t>C5)</t>
    </r>
  </si>
  <si>
    <t>院長總體評分</t>
  </si>
  <si>
    <r>
      <rPr>
        <b/>
        <sz val="8"/>
        <color indexed="8"/>
        <rFont val="微軟正黑體"/>
        <family val="2"/>
      </rPr>
      <t>計分總表</t>
    </r>
  </si>
  <si>
    <r>
      <rPr>
        <sz val="8"/>
        <color indexed="8"/>
        <rFont val="微軟正黑體"/>
        <family val="2"/>
      </rPr>
      <t>評鑑項目名稱</t>
    </r>
  </si>
  <si>
    <r>
      <rPr>
        <sz val="8"/>
        <color indexed="8"/>
        <rFont val="微軟正黑體"/>
        <family val="2"/>
      </rPr>
      <t>備註</t>
    </r>
  </si>
  <si>
    <r>
      <rPr>
        <sz val="8"/>
        <color indexed="8"/>
        <rFont val="微軟正黑體"/>
        <family val="2"/>
      </rPr>
      <t>教學項目總分</t>
    </r>
    <r>
      <rPr>
        <sz val="8"/>
        <color indexed="8"/>
        <rFont val="Times New Roman"/>
        <family val="1"/>
      </rPr>
      <t>(A1+A2+A3+A4+A5)</t>
    </r>
  </si>
  <si>
    <r>
      <rPr>
        <sz val="8"/>
        <color indexed="8"/>
        <rFont val="微軟正黑體"/>
        <family val="2"/>
      </rPr>
      <t>研究項目總分</t>
    </r>
    <r>
      <rPr>
        <sz val="8"/>
        <color indexed="8"/>
        <rFont val="Times New Roman"/>
        <family val="1"/>
      </rPr>
      <t>(B1+B2+B3+B4+B5)</t>
    </r>
  </si>
  <si>
    <r>
      <rPr>
        <sz val="8"/>
        <color indexed="8"/>
        <rFont val="微軟正黑體"/>
        <family val="2"/>
      </rPr>
      <t>服務</t>
    </r>
    <r>
      <rPr>
        <sz val="8"/>
        <color indexed="8"/>
        <rFont val="Times New Roman"/>
        <family val="1"/>
      </rPr>
      <t>(</t>
    </r>
    <r>
      <rPr>
        <sz val="8"/>
        <color indexed="8"/>
        <rFont val="微軟正黑體"/>
        <family val="2"/>
      </rPr>
      <t>輔導</t>
    </r>
    <r>
      <rPr>
        <sz val="8"/>
        <color indexed="8"/>
        <rFont val="Times New Roman"/>
        <family val="1"/>
      </rPr>
      <t>)</t>
    </r>
    <r>
      <rPr>
        <sz val="8"/>
        <color indexed="8"/>
        <rFont val="微軟正黑體"/>
        <family val="2"/>
      </rPr>
      <t>項目總分</t>
    </r>
    <r>
      <rPr>
        <sz val="8"/>
        <color indexed="8"/>
        <rFont val="Times New Roman"/>
        <family val="1"/>
      </rPr>
      <t>(C1+C2+C3+C4+C5)</t>
    </r>
  </si>
  <si>
    <r>
      <rPr>
        <sz val="8"/>
        <color indexed="8"/>
        <rFont val="微軟正黑體"/>
        <family val="2"/>
      </rPr>
      <t>總分</t>
    </r>
  </si>
  <si>
    <t>文藻外語大學     學年度教師評鑑分項評分表(翻譯系)</t>
  </si>
  <si>
    <r>
      <rPr>
        <sz val="12"/>
        <color rgb="FF000000"/>
        <rFont val="新細明體"/>
        <family val="1"/>
      </rPr>
      <t>←</t>
    </r>
    <r>
      <rPr>
        <sz val="12"/>
        <color indexed="8"/>
        <rFont val="標楷體"/>
        <family val="4"/>
      </rPr>
      <t>(請填入5-20之間數字)</t>
    </r>
  </si>
  <si>
    <t xml:space="preserve">█ 2-2 專業融合計畫-專業複合、跨域研究
1.指導學生參加校外競賽每案得5分。
2.研究計畫、學位論文每案得10分。
</t>
  </si>
  <si>
    <t xml:space="preserve">█ 2-3 生涯和合計畫-導師陪伴、廣/深度陪伴
1. 每學期每科目皆依教務處公告截止日期前繳交。
2.每學期按時繳交者得5分。
</t>
  </si>
  <si>
    <t xml:space="preserve">█5-1 人物拔尖計畫-諄誨耕耘、人師楷模
1.獲「專業典範教師」、或教育部及專業學會相關教學優良獎項得10分
2.獲「教學優良教師」得8分。
</t>
  </si>
  <si>
    <t>█7-2: 完成「產業研習或研究」之專業教師比例1.符合教育部「學術自律」之重要指標。2.103年12月1日起，至109年7月31日前；新進教師須於到職日起一年內完成。</t>
  </si>
  <si>
    <r>
      <t>參加本院或跨院舉辦之各類與教學研習相關之活動</t>
    </r>
    <r>
      <rPr>
        <sz val="10"/>
        <color indexed="8"/>
        <rFont val="Calibri"/>
        <family val="2"/>
      </rPr>
      <t>(</t>
    </r>
    <r>
      <rPr>
        <sz val="10"/>
        <color indexed="8"/>
        <rFont val="標楷體"/>
        <family val="4"/>
      </rPr>
      <t>如研討會、研習、社群</t>
    </r>
    <r>
      <rPr>
        <sz val="10"/>
        <color indexed="8"/>
        <rFont val="Calibri"/>
        <family val="2"/>
      </rPr>
      <t>…</t>
    </r>
    <r>
      <rPr>
        <sz val="10"/>
        <color indexed="8"/>
        <rFont val="標楷體"/>
        <family val="4"/>
      </rPr>
      <t>等</t>
    </r>
    <r>
      <rPr>
        <sz val="10"/>
        <color indexed="8"/>
        <rFont val="Calibri"/>
        <family val="2"/>
      </rPr>
      <t>)</t>
    </r>
  </si>
  <si>
    <r>
      <t>2-2</t>
    </r>
    <r>
      <rPr>
        <b/>
        <sz val="10"/>
        <color indexed="8"/>
        <rFont val="標楷體"/>
        <family val="4"/>
      </rPr>
      <t>專業融合計畫</t>
    </r>
    <r>
      <rPr>
        <b/>
        <sz val="10"/>
        <color indexed="8"/>
        <rFont val="Calibri"/>
        <family val="2"/>
      </rPr>
      <t>, 5-1</t>
    </r>
    <r>
      <rPr>
        <b/>
        <sz val="10"/>
        <color indexed="8"/>
        <rFont val="標楷體"/>
        <family val="4"/>
      </rPr>
      <t>人物拔尖計畫</t>
    </r>
    <r>
      <rPr>
        <sz val="10"/>
        <color indexed="8"/>
        <rFont val="標楷體"/>
        <family val="4"/>
      </rPr>
      <t>參加</t>
    </r>
    <r>
      <rPr>
        <sz val="10"/>
        <color indexed="8"/>
        <rFont val="Calibri"/>
        <family val="2"/>
      </rPr>
      <t>1</t>
    </r>
    <r>
      <rPr>
        <sz val="10"/>
        <color indexed="8"/>
        <rFont val="標楷體"/>
        <family val="4"/>
      </rPr>
      <t>次得</t>
    </r>
    <r>
      <rPr>
        <sz val="10"/>
        <color indexed="8"/>
        <rFont val="Calibri"/>
        <family val="2"/>
      </rPr>
      <t>10</t>
    </r>
    <r>
      <rPr>
        <sz val="10"/>
        <color indexed="8"/>
        <rFont val="標楷體"/>
        <family val="4"/>
      </rPr>
      <t>分</t>
    </r>
  </si>
  <si>
    <r>
      <t>2-2</t>
    </r>
    <r>
      <rPr>
        <b/>
        <sz val="10"/>
        <color indexed="8"/>
        <rFont val="標楷體"/>
        <family val="4"/>
      </rPr>
      <t>專業融合計畫</t>
    </r>
    <r>
      <rPr>
        <sz val="10"/>
        <color indexed="8"/>
        <rFont val="標楷體"/>
        <family val="4"/>
      </rPr>
      <t>開設</t>
    </r>
    <r>
      <rPr>
        <sz val="10"/>
        <color indexed="8"/>
        <rFont val="Calibri"/>
        <family val="2"/>
      </rPr>
      <t>1</t>
    </r>
    <r>
      <rPr>
        <sz val="10"/>
        <color indexed="8"/>
        <rFont val="標楷體"/>
        <family val="4"/>
      </rPr>
      <t>門課程</t>
    </r>
    <r>
      <rPr>
        <sz val="10"/>
        <color indexed="8"/>
        <rFont val="Calibri"/>
        <family val="2"/>
      </rPr>
      <t>50</t>
    </r>
    <r>
      <rPr>
        <sz val="10"/>
        <color indexed="8"/>
        <rFont val="標楷體"/>
        <family val="4"/>
      </rPr>
      <t>分</t>
    </r>
  </si>
  <si>
    <r>
      <t>協同其他系</t>
    </r>
    <r>
      <rPr>
        <sz val="10"/>
        <color indexed="8"/>
        <rFont val="Calibri"/>
        <family val="2"/>
      </rPr>
      <t>(</t>
    </r>
    <r>
      <rPr>
        <sz val="10"/>
        <color indexed="8"/>
        <rFont val="標楷體"/>
        <family val="4"/>
      </rPr>
      <t>所、中心</t>
    </r>
    <r>
      <rPr>
        <sz val="10"/>
        <color indexed="8"/>
        <rFont val="Calibri"/>
        <family val="2"/>
      </rPr>
      <t>)</t>
    </r>
    <r>
      <rPr>
        <sz val="10"/>
        <color indexed="8"/>
        <rFont val="標楷體"/>
        <family val="4"/>
      </rPr>
      <t>教師進行教學活動</t>
    </r>
  </si>
  <si>
    <r>
      <t>2-2</t>
    </r>
    <r>
      <rPr>
        <b/>
        <sz val="10"/>
        <color indexed="8"/>
        <rFont val="標楷體"/>
        <family val="4"/>
      </rPr>
      <t>專業融合計畫</t>
    </r>
    <r>
      <rPr>
        <sz val="10"/>
        <color indexed="8"/>
        <rFont val="標楷體"/>
        <family val="4"/>
      </rPr>
      <t>協同教學</t>
    </r>
    <r>
      <rPr>
        <sz val="10"/>
        <color indexed="8"/>
        <rFont val="Calibri"/>
        <family val="2"/>
      </rPr>
      <t>1</t>
    </r>
    <r>
      <rPr>
        <sz val="10"/>
        <color indexed="8"/>
        <rFont val="標楷體"/>
        <family val="4"/>
      </rPr>
      <t>次</t>
    </r>
    <r>
      <rPr>
        <sz val="10"/>
        <color indexed="8"/>
        <rFont val="Calibri"/>
        <family val="2"/>
      </rPr>
      <t>20</t>
    </r>
    <r>
      <rPr>
        <sz val="10"/>
        <color indexed="8"/>
        <rFont val="標楷體"/>
        <family val="4"/>
      </rPr>
      <t>分</t>
    </r>
  </si>
  <si>
    <r>
      <t>3-1</t>
    </r>
    <r>
      <rPr>
        <b/>
        <sz val="10"/>
        <color indexed="8"/>
        <rFont val="標楷體"/>
        <family val="4"/>
      </rPr>
      <t>誰語爭鋒計畫</t>
    </r>
    <r>
      <rPr>
        <sz val="10"/>
        <color indexed="8"/>
        <rFont val="標楷體"/>
        <family val="4"/>
      </rPr>
      <t>提供</t>
    </r>
    <r>
      <rPr>
        <sz val="10"/>
        <color indexed="8"/>
        <rFont val="Calibri"/>
        <family val="2"/>
      </rPr>
      <t>1</t>
    </r>
    <r>
      <rPr>
        <sz val="10"/>
        <color indexed="8"/>
        <rFont val="標楷體"/>
        <family val="4"/>
      </rPr>
      <t>次</t>
    </r>
    <r>
      <rPr>
        <sz val="10"/>
        <color indexed="8"/>
        <rFont val="Calibri"/>
        <family val="2"/>
      </rPr>
      <t>20</t>
    </r>
    <r>
      <rPr>
        <sz val="10"/>
        <color indexed="8"/>
        <rFont val="標楷體"/>
        <family val="4"/>
      </rPr>
      <t>分</t>
    </r>
  </si>
  <si>
    <r>
      <t>推動、執行或協助辦理本院各系或中心所辦理之各類與教學研習相關之活動</t>
    </r>
    <r>
      <rPr>
        <sz val="10"/>
        <color indexed="8"/>
        <rFont val="Calibri"/>
        <family val="2"/>
      </rPr>
      <t>(</t>
    </r>
    <r>
      <rPr>
        <sz val="10"/>
        <color indexed="8"/>
        <rFont val="標楷體"/>
        <family val="4"/>
      </rPr>
      <t>如研討會、研習、社群</t>
    </r>
    <r>
      <rPr>
        <sz val="10"/>
        <color indexed="8"/>
        <rFont val="Calibri"/>
        <family val="2"/>
      </rPr>
      <t>…</t>
    </r>
    <r>
      <rPr>
        <sz val="10"/>
        <color indexed="8"/>
        <rFont val="標楷體"/>
        <family val="4"/>
      </rPr>
      <t>等</t>
    </r>
    <r>
      <rPr>
        <sz val="10"/>
        <color indexed="8"/>
        <rFont val="Calibri"/>
        <family val="2"/>
      </rPr>
      <t>)</t>
    </r>
  </si>
  <si>
    <r>
      <t>3-1</t>
    </r>
    <r>
      <rPr>
        <b/>
        <sz val="10"/>
        <color indexed="8"/>
        <rFont val="標楷體"/>
        <family val="4"/>
      </rPr>
      <t>誰語爭鋒計畫</t>
    </r>
    <r>
      <rPr>
        <sz val="10"/>
        <color indexed="8"/>
        <rFont val="標楷體"/>
        <family val="4"/>
      </rPr>
      <t>參與推動、執行或協助辦理者，每項</t>
    </r>
    <r>
      <rPr>
        <sz val="10"/>
        <color indexed="8"/>
        <rFont val="Calibri"/>
        <family val="2"/>
      </rPr>
      <t>50</t>
    </r>
    <r>
      <rPr>
        <sz val="10"/>
        <color indexed="8"/>
        <rFont val="標楷體"/>
        <family val="4"/>
      </rPr>
      <t>分</t>
    </r>
  </si>
  <si>
    <r>
      <t>推動、執行或協助</t>
    </r>
    <r>
      <rPr>
        <sz val="10"/>
        <color indexed="8"/>
        <rFont val="Calibri"/>
        <family val="2"/>
      </rPr>
      <t>(</t>
    </r>
    <r>
      <rPr>
        <sz val="10"/>
        <color indexed="8"/>
        <rFont val="標楷體"/>
        <family val="4"/>
      </rPr>
      <t>跨國</t>
    </r>
    <r>
      <rPr>
        <sz val="10"/>
        <color indexed="8"/>
        <rFont val="Calibri"/>
        <family val="2"/>
      </rPr>
      <t>)</t>
    </r>
    <r>
      <rPr>
        <sz val="10"/>
        <color indexed="8"/>
        <rFont val="標楷體"/>
        <family val="4"/>
      </rPr>
      <t>遠距課程或網路大學課程</t>
    </r>
  </si>
  <si>
    <r>
      <t>4-2</t>
    </r>
    <r>
      <rPr>
        <b/>
        <sz val="10"/>
        <color indexed="8"/>
        <rFont val="標楷體"/>
        <family val="4"/>
      </rPr>
      <t>海內知己計畫</t>
    </r>
    <r>
      <rPr>
        <b/>
        <sz val="10"/>
        <color indexed="8"/>
        <rFont val="Calibri"/>
        <family val="2"/>
      </rPr>
      <t>, 6-2</t>
    </r>
    <r>
      <rPr>
        <b/>
        <sz val="10"/>
        <color indexed="8"/>
        <rFont val="標楷體"/>
        <family val="4"/>
      </rPr>
      <t>指尖智慧計畫</t>
    </r>
    <r>
      <rPr>
        <sz val="10"/>
        <color indexed="8"/>
        <rFont val="標楷體"/>
        <family val="4"/>
      </rPr>
      <t>參與推動、執行或協助辦理者，每項</t>
    </r>
    <r>
      <rPr>
        <sz val="10"/>
        <color indexed="8"/>
        <rFont val="Calibri"/>
        <family val="2"/>
      </rPr>
      <t>50</t>
    </r>
    <r>
      <rPr>
        <sz val="10"/>
        <color indexed="8"/>
        <rFont val="標楷體"/>
        <family val="4"/>
      </rPr>
      <t>分</t>
    </r>
  </si>
  <si>
    <r>
      <t>2-2</t>
    </r>
    <r>
      <rPr>
        <b/>
        <sz val="10"/>
        <color indexed="8"/>
        <rFont val="標楷體"/>
        <family val="4"/>
      </rPr>
      <t>專業融合計畫</t>
    </r>
    <r>
      <rPr>
        <b/>
        <sz val="10"/>
        <color indexed="8"/>
        <rFont val="Calibri"/>
        <family val="2"/>
      </rPr>
      <t>, 5-2</t>
    </r>
    <r>
      <rPr>
        <b/>
        <sz val="10"/>
        <color indexed="8"/>
        <rFont val="標楷體"/>
        <family val="4"/>
      </rPr>
      <t>專業拔尖計畫</t>
    </r>
    <r>
      <rPr>
        <sz val="10"/>
        <color indexed="8"/>
        <rFont val="標楷體"/>
        <family val="4"/>
      </rPr>
      <t>參與推動、執行或協助辦理者，每項</t>
    </r>
    <r>
      <rPr>
        <sz val="10"/>
        <color indexed="8"/>
        <rFont val="Calibri"/>
        <family val="2"/>
      </rPr>
      <t>40</t>
    </r>
    <r>
      <rPr>
        <sz val="10"/>
        <color indexed="8"/>
        <rFont val="標楷體"/>
        <family val="4"/>
      </rPr>
      <t>分</t>
    </r>
  </si>
  <si>
    <r>
      <t>支援系、院或校級各項活動，如招生、趣味競賽、外賓接待、校友會、募款活動</t>
    </r>
    <r>
      <rPr>
        <sz val="10"/>
        <color indexed="8"/>
        <rFont val="Calibri"/>
        <family val="2"/>
      </rPr>
      <t>…</t>
    </r>
    <r>
      <rPr>
        <sz val="10"/>
        <color indexed="8"/>
        <rFont val="標楷體"/>
        <family val="4"/>
      </rPr>
      <t>等</t>
    </r>
  </si>
  <si>
    <r>
      <t>1-2</t>
    </r>
    <r>
      <rPr>
        <b/>
        <sz val="10"/>
        <color indexed="8"/>
        <rFont val="標楷體"/>
        <family val="4"/>
      </rPr>
      <t>資源永續計畫</t>
    </r>
    <r>
      <rPr>
        <b/>
        <sz val="10"/>
        <color indexed="8"/>
        <rFont val="Calibri"/>
        <family val="2"/>
      </rPr>
      <t>, 3-1</t>
    </r>
    <r>
      <rPr>
        <b/>
        <sz val="10"/>
        <color indexed="8"/>
        <rFont val="標楷體"/>
        <family val="4"/>
      </rPr>
      <t>誰語爭鋒計畫</t>
    </r>
    <r>
      <rPr>
        <sz val="10"/>
        <color indexed="8"/>
        <rFont val="標楷體"/>
        <family val="4"/>
      </rPr>
      <t>每項</t>
    </r>
    <r>
      <rPr>
        <sz val="10"/>
        <color indexed="8"/>
        <rFont val="Calibri"/>
        <family val="2"/>
      </rPr>
      <t>20</t>
    </r>
    <r>
      <rPr>
        <sz val="10"/>
        <color indexed="8"/>
        <rFont val="標楷體"/>
        <family val="4"/>
      </rPr>
      <t>分</t>
    </r>
  </si>
  <si>
    <r>
      <t>指導、執行或協助辦理本院各系或中心所辦理之各類與學生輔導相關之活動</t>
    </r>
    <r>
      <rPr>
        <sz val="10"/>
        <color indexed="8"/>
        <rFont val="Calibri"/>
        <family val="2"/>
      </rPr>
      <t>(</t>
    </r>
    <r>
      <rPr>
        <sz val="10"/>
        <color indexed="8"/>
        <rFont val="標楷體"/>
        <family val="4"/>
      </rPr>
      <t>如競賽、專題、生活營、英語初戀營、學生營隊、講座</t>
    </r>
    <r>
      <rPr>
        <sz val="10"/>
        <color indexed="8"/>
        <rFont val="Calibri"/>
        <family val="2"/>
      </rPr>
      <t>…</t>
    </r>
    <r>
      <rPr>
        <sz val="10"/>
        <color indexed="8"/>
        <rFont val="標楷體"/>
        <family val="4"/>
      </rPr>
      <t>等</t>
    </r>
    <r>
      <rPr>
        <sz val="10"/>
        <color indexed="8"/>
        <rFont val="Calibri"/>
        <family val="2"/>
      </rPr>
      <t>)</t>
    </r>
  </si>
  <si>
    <r>
      <t>3-1</t>
    </r>
    <r>
      <rPr>
        <b/>
        <sz val="10"/>
        <color indexed="8"/>
        <rFont val="標楷體"/>
        <family val="4"/>
      </rPr>
      <t>誰語爭鋒計畫</t>
    </r>
    <r>
      <rPr>
        <sz val="10"/>
        <color indexed="8"/>
        <rFont val="標楷體"/>
        <family val="4"/>
      </rPr>
      <t>每項</t>
    </r>
    <r>
      <rPr>
        <sz val="10"/>
        <color indexed="8"/>
        <rFont val="Calibri"/>
        <family val="2"/>
      </rPr>
      <t>40</t>
    </r>
    <r>
      <rPr>
        <sz val="10"/>
        <color indexed="8"/>
        <rFont val="標楷體"/>
        <family val="4"/>
      </rPr>
      <t>分</t>
    </r>
  </si>
  <si>
    <r>
      <t>4-1</t>
    </r>
    <r>
      <rPr>
        <b/>
        <sz val="10"/>
        <color indexed="8"/>
        <rFont val="標楷體"/>
        <family val="4"/>
      </rPr>
      <t>海外行囊計畫</t>
    </r>
    <r>
      <rPr>
        <sz val="10"/>
        <color indexed="8"/>
        <rFont val="標楷體"/>
        <family val="4"/>
      </rPr>
      <t>每項</t>
    </r>
    <r>
      <rPr>
        <sz val="10"/>
        <color indexed="8"/>
        <rFont val="Calibri"/>
        <family val="2"/>
      </rPr>
      <t>40</t>
    </r>
    <r>
      <rPr>
        <sz val="10"/>
        <color indexed="8"/>
        <rFont val="標楷體"/>
        <family val="4"/>
      </rPr>
      <t>分</t>
    </r>
  </si>
  <si>
    <r>
      <t>5-2</t>
    </r>
    <r>
      <rPr>
        <b/>
        <sz val="10"/>
        <color indexed="8"/>
        <rFont val="標楷體"/>
        <family val="4"/>
      </rPr>
      <t>專業拔尖計畫</t>
    </r>
    <r>
      <rPr>
        <sz val="10"/>
        <color indexed="8"/>
        <rFont val="標楷體"/>
        <family val="4"/>
      </rPr>
      <t>每項</t>
    </r>
    <r>
      <rPr>
        <sz val="10"/>
        <color indexed="8"/>
        <rFont val="Calibri"/>
        <family val="2"/>
      </rPr>
      <t>20</t>
    </r>
    <r>
      <rPr>
        <sz val="10"/>
        <color indexed="8"/>
        <rFont val="標楷體"/>
        <family val="4"/>
      </rPr>
      <t>分</t>
    </r>
  </si>
  <si>
    <r>
      <t>5-1</t>
    </r>
    <r>
      <rPr>
        <b/>
        <sz val="10"/>
        <color indexed="8"/>
        <rFont val="標楷體"/>
        <family val="4"/>
      </rPr>
      <t>人物拔尖計畫</t>
    </r>
    <r>
      <rPr>
        <b/>
        <sz val="10"/>
        <color indexed="8"/>
        <rFont val="Calibri"/>
        <family val="2"/>
      </rPr>
      <t>, 5-2</t>
    </r>
    <r>
      <rPr>
        <b/>
        <sz val="10"/>
        <color indexed="8"/>
        <rFont val="標楷體"/>
        <family val="4"/>
      </rPr>
      <t>專業拔尖計畫</t>
    </r>
    <r>
      <rPr>
        <sz val="10"/>
        <color indexed="8"/>
        <rFont val="標楷體"/>
        <family val="4"/>
      </rPr>
      <t>每項</t>
    </r>
    <r>
      <rPr>
        <sz val="10"/>
        <color indexed="8"/>
        <rFont val="Calibri"/>
        <family val="2"/>
      </rPr>
      <t>20</t>
    </r>
    <r>
      <rPr>
        <sz val="10"/>
        <color indexed="8"/>
        <rFont val="標楷體"/>
        <family val="4"/>
      </rPr>
      <t>分</t>
    </r>
  </si>
  <si>
    <r>
      <t>取得教學相關專業證照，如英檢證照</t>
    </r>
    <r>
      <rPr>
        <sz val="10"/>
        <color indexed="8"/>
        <rFont val="Calibri"/>
        <family val="2"/>
      </rPr>
      <t>…</t>
    </r>
    <r>
      <rPr>
        <sz val="10"/>
        <color indexed="8"/>
        <rFont val="標楷體"/>
        <family val="4"/>
      </rPr>
      <t>等</t>
    </r>
  </si>
  <si>
    <r>
      <t>7-1</t>
    </r>
    <r>
      <rPr>
        <b/>
        <sz val="10"/>
        <color indexed="8"/>
        <rFont val="標楷體"/>
        <family val="4"/>
      </rPr>
      <t>產業接軌計畫</t>
    </r>
    <r>
      <rPr>
        <sz val="10"/>
        <color indexed="8"/>
        <rFont val="標楷體"/>
        <family val="4"/>
      </rPr>
      <t>每項</t>
    </r>
    <r>
      <rPr>
        <sz val="10"/>
        <color indexed="8"/>
        <rFont val="Calibri"/>
        <family val="2"/>
      </rPr>
      <t>40</t>
    </r>
    <r>
      <rPr>
        <sz val="10"/>
        <color indexed="8"/>
        <rFont val="標楷體"/>
        <family val="4"/>
      </rPr>
      <t>分</t>
    </r>
  </si>
  <si>
    <r>
      <t>每項</t>
    </r>
    <r>
      <rPr>
        <sz val="10"/>
        <color indexed="8"/>
        <rFont val="Calibri"/>
        <family val="2"/>
      </rPr>
      <t>20</t>
    </r>
    <r>
      <rPr>
        <sz val="10"/>
        <color indexed="8"/>
        <rFont val="標楷體"/>
        <family val="4"/>
      </rPr>
      <t>分</t>
    </r>
  </si>
  <si>
    <r>
      <rPr>
        <sz val="12"/>
        <color rgb="FF000000"/>
        <rFont val="新細明體"/>
        <family val="1"/>
      </rPr>
      <t>←</t>
    </r>
    <r>
      <rPr>
        <sz val="12"/>
        <color indexed="8"/>
        <rFont val="標楷體"/>
        <family val="4"/>
      </rPr>
      <t>(請填入10-20之間數字)</t>
    </r>
  </si>
  <si>
    <t>教學榮譽</t>
  </si>
  <si>
    <t>30分</t>
  </si>
  <si>
    <t>TI00-2-2-5-WZ22【全國性/國際性競賽】
1. 指導學生參加競賽
獲獎得30分；未得獎可得一半分數，檢附相關證明，由系所、學程認定
2. 教學意見調查結果平均達3.5(含)以上20分</t>
  </si>
  <si>
    <t>教學成效</t>
  </si>
  <si>
    <t>TI00-8-2-1-WZ82【專題成果發表】
1. 翻譯專案與畢業專題授課(畢業專題結合產官業界需求)，可得10分
2. 指導碩士生論文，一位可得20分。二位以上(含)者，每位再得20分，檢附相關證明，由系所、學程認定</t>
  </si>
  <si>
    <t>跨單位教學合作</t>
  </si>
  <si>
    <t>TI00-8-1【課程翻轉計畫】
1. 與校內外其他單位教師合作之共時、協同課程(翻譯系教師支援院內其他系，或外系課程之授課)
2. 與國內外校際、跨國學術單位合作編撰可供教學使用教材
3. 與國內外校際、跨國學術單位合作計畫
4. 參與跨單位、校外社群活動
每案20分</t>
  </si>
  <si>
    <t>產值倍增計畫</t>
  </si>
  <si>
    <t>TI00-7-2
【產值倍增計畫】
1. 客製化研習證照課程，培養本系種子師資，並增加師生技能
2. 專任教師承接產業合作(研究)案，金額大於5萬元(含)之政府部門計畫案、產學計畫案及技術服務案
每案得30分
3. 專任教師承接產業合作(研究)案，金額低於5萬元(不含) 之政府部門計畫案、產學計畫案及技術服務案，每案可得20分</t>
  </si>
  <si>
    <t>其他</t>
  </si>
  <si>
    <t>1. 任教班級有特殊生須額外提供特殊教材與試卷或考試音檔者
2. 學期間提供學生補救/補充教學並有具體紀錄（無鐘點費）
3. 符合留校8個半天及每週至少4小時 office hours輔導學生之時段
4. 學期間擔任學生讀書會指導老師
每項得10分
5. 完成校內外筆譯案件：一案5000元以上(含)，可得10分。完成校內外口譯案件：一案10000以上(含)，可得10分</t>
  </si>
  <si>
    <t>學術研究榮譽</t>
  </si>
  <si>
    <r>
      <t>30</t>
    </r>
    <r>
      <rPr>
        <sz val="12"/>
        <color indexed="8"/>
        <rFont val="標楷體"/>
        <family val="4"/>
      </rPr>
      <t>分</t>
    </r>
  </si>
  <si>
    <t>TI00-2-2-1-EI10【個人型研究計畫案】
TI00-4-2-1-WZ42【辦理國際學術研討會】
1. 獲學術研究、科技性或藝文性等獎項
2. 擔任與專業相關之專題演講人或展演人
3. 擔任學術研討會引言人、主持人或講評人
4. 擔任學術期刊論文審查人
每案20分</t>
  </si>
  <si>
    <t>學術研究論著</t>
  </si>
  <si>
    <t>TI00-7-1-1-EI50【獎勵教師論文著作、創研作品】
1. 發表於有審查制度之學術性學報、期刊論文、專書或專書篇章，每案30分
2. 發表於學術研討會論文集、發表研討會論文(有提供會前會議論文全文)，每案30分</t>
  </si>
  <si>
    <t>學術研究表現</t>
  </si>
  <si>
    <t>TI00-7-2-1-EI50【老師進行行動研究或產學合作/研究】
TI00-7-2-2-EI50【老師進行行動研究或產學合作/研究】
1. 執行校內專題研究案
2. 執行科技部專題研究計畫
3. 執行產官學合作(研究)案
每案20分
4. 申請教育部、科技部相關學術研究或教育部課程教學獎補助計畫，通過補助者每案30分、未獲通過者每案15分</t>
  </si>
  <si>
    <t>TI00-8-3-1-EI70【老師進行行動研究或產學合作/研究】
TI00-8-3-2-EI70【深度或深耕研習】
1. 參加專業相關之學術研討(習)會
2. 參加教育部、科技部、產學等相關計畫研習會、工作坊、成果發表會
3. 參與研究、產學等社群或專業相關學會活動
4. 進行深度、廣度研習；深根服務
每案20分</t>
  </si>
  <si>
    <t>學術成果優良</t>
  </si>
  <si>
    <t>TI00-7-1-2-EI50【獎勵教師論文著作、創研作品】
※以下各項著作文本須標明文藻外語大學
1. 論文發表於優良期刊 (SCI、SSCI、A&amp;HCI、TSSCI、CSSCI、THCI或公認之同等級期刊)論文。(須另附期刊等級佐證)
2. 由大學或知名學術出版社出版之專書或篇章專書、篇章
3. 獲全國性學術研究、科技性或藝文性獎項
每案30分</t>
  </si>
  <si>
    <t>協助推動系所、學程業務</t>
  </si>
  <si>
    <r>
      <t>60</t>
    </r>
    <r>
      <rPr>
        <sz val="12"/>
        <color indexed="8"/>
        <rFont val="標楷體"/>
        <family val="4"/>
      </rPr>
      <t>分</t>
    </r>
  </si>
  <si>
    <t>TI00-1-2-1-WZ12【畢業流向調查】
TI00-5-2-1-WZ52【專業成長研習活動】
TI00-7-1-1-WZ71【就業輔導座談會】
TI00-7-1-2-WZ71【海外實習】
1. 參與招生事務，日間部3場以上，進修部1場以上
2. 擔任系所、學程委員會委員
3. 主持或參與教師社群
4. 舉辦校內外師生研習會或講座
5. 推展學生課外活動
6. 簽訂業界實習需求表
7. 執行校內各項計畫，如學輔經費、教卓計畫、創新課程計畫等
8. 各項計畫案之執行參與
9. 開設深碗課程、微型課程等
10. 支援校內跨單位服務案
11. 辦理系友回娘家活動
12. 寒暑假期間支援試務工作
13. 協助進行指定年度畢業生流向調查
每項15分，由系所、學程認定</t>
  </si>
  <si>
    <r>
      <t>協助系所、學程舉辦國際、國內學術研討會或辦理跨國、校內外各單位展演</t>
    </r>
    <r>
      <rPr>
        <sz val="12"/>
        <color indexed="8"/>
        <rFont val="Times New Roman"/>
        <family val="1"/>
      </rPr>
      <t>(</t>
    </r>
    <r>
      <rPr>
        <sz val="12"/>
        <color indexed="8"/>
        <rFont val="標楷體"/>
        <family val="4"/>
      </rPr>
      <t>覽</t>
    </r>
    <r>
      <rPr>
        <sz val="12"/>
        <color indexed="8"/>
        <rFont val="Times New Roman"/>
        <family val="1"/>
      </rPr>
      <t>)</t>
    </r>
    <r>
      <rPr>
        <sz val="12"/>
        <color indexed="8"/>
        <rFont val="標楷體"/>
        <family val="4"/>
      </rPr>
      <t>、競賽、活動或推廣計畫</t>
    </r>
  </si>
  <si>
    <r>
      <t>20</t>
    </r>
    <r>
      <rPr>
        <sz val="12"/>
        <color indexed="8"/>
        <rFont val="標楷體"/>
        <family val="4"/>
      </rPr>
      <t>分</t>
    </r>
  </si>
  <si>
    <t>TI00-2-2-5-WZ22【全國性/國際性競賽】
TI00-4-2-1-WZ42【國際學術研討會】
1. 協助系所、學程辦理學術研討會
2. 協助系所、學程辦理展演(覽)、競賽、活動或推廣計畫
3. 擔任校級研習（討）會之專題演講者
每案20分，檢附相關證明，由系所、學程認定</t>
  </si>
  <si>
    <t>國際交流活動</t>
  </si>
  <si>
    <r>
      <t>25</t>
    </r>
    <r>
      <rPr>
        <sz val="12"/>
        <color indexed="8"/>
        <rFont val="標楷體"/>
        <family val="4"/>
      </rPr>
      <t>分</t>
    </r>
  </si>
  <si>
    <t>TI00-4-1【國際佈局】
以文藻名義至國外學校、學術單位進行國際學術交流活動
1. 擔任本系、本院國合老師
2. 簽訂海外校(院所系)級姊妹單位者
3. 協助簽定實習合約
每案25分，檢附相關證明，由系所、學程認定</t>
  </si>
  <si>
    <t>人師陪伴服務</t>
  </si>
  <si>
    <t>TI00-8-3【導師身教、服務學習之落實】
1. 擔任校內、外研究生論文口試委員（不含指導教授）
2. 擔任校內、外各項活動評審委員
3. 擔任學生參加校內、外展覽指導老師
4. 指導學生畢展。由該屆總召檢附相關證明，由系所、學程認定
5. 媒合畢業生或校友就業成功可得10分，請附佐證
6. 協助學生撰寫、修改求學、就職推薦函及相關申請資料
每案10分，檢附相關證明，由系所、學程認定</t>
  </si>
  <si>
    <t>TI00-4-2【海內知己計畫】
1. 擔任縣市級以上學（協）會理監事、董事或幹事
2. 擔任校級或校外委員會（會議）委員（代表)
3. 擔任國家級考試命題/閱卷委員
4. 擔任各級學校校外諮詢委員
5. 擔任各級學校訪視評鑑委員
6. 擔任國內外學術期刊審查人(委員)
7. 擔任國內外升等論文審查人(委員)
8. 擔任國內外研討會論文審查人(委員)
9. 擔任產學合作案之專業顧問
10. 擔任實習生指導老師
每案10分，檢附相關證明，由系所、學程認定</t>
  </si>
  <si>
    <t>文藻外語大學     學年度教師評鑑分項評分表(國際企業管理系)</t>
  </si>
  <si>
    <r>
      <t>█</t>
    </r>
    <r>
      <rPr>
        <b/>
        <sz val="10"/>
        <color indexed="8"/>
        <rFont val="Times New Roman"/>
        <family val="1"/>
      </rPr>
      <t xml:space="preserve">2-3 </t>
    </r>
    <r>
      <rPr>
        <b/>
        <sz val="10"/>
        <color indexed="8"/>
        <rFont val="標楷體"/>
        <family val="4"/>
      </rPr>
      <t>生涯和合計畫</t>
    </r>
    <r>
      <rPr>
        <b/>
        <sz val="10"/>
        <color indexed="8"/>
        <rFont val="Times New Roman"/>
        <family val="1"/>
      </rPr>
      <t>-</t>
    </r>
    <r>
      <rPr>
        <b/>
        <sz val="10"/>
        <color indexed="8"/>
        <rFont val="標楷體"/>
        <family val="4"/>
      </rPr>
      <t>導師陪伴、廣</t>
    </r>
    <r>
      <rPr>
        <b/>
        <sz val="10"/>
        <color indexed="8"/>
        <rFont val="Times New Roman"/>
        <family val="1"/>
      </rPr>
      <t>/</t>
    </r>
    <r>
      <rPr>
        <b/>
        <sz val="10"/>
        <color indexed="8"/>
        <rFont val="標楷體"/>
        <family val="4"/>
      </rPr>
      <t>深度陪伴</t>
    </r>
    <r>
      <rPr>
        <b/>
        <sz val="10"/>
        <color indexed="8"/>
        <rFont val="標楷體"/>
        <family val="4"/>
      </rPr>
      <t xml:space="preserve">
</t>
    </r>
    <r>
      <rPr>
        <b/>
        <sz val="10"/>
        <color indexed="8"/>
        <rFont val="Times New Roman"/>
        <family val="1"/>
      </rPr>
      <t>1.</t>
    </r>
    <r>
      <rPr>
        <sz val="10"/>
        <color indexed="8"/>
        <rFont val="標楷體"/>
        <family val="4"/>
      </rPr>
      <t>教師</t>
    </r>
    <r>
      <rPr>
        <sz val="10"/>
        <color indexed="10"/>
        <rFont val="標楷體"/>
        <family val="4"/>
      </rPr>
      <t>依個人表現</t>
    </r>
    <r>
      <rPr>
        <sz val="10"/>
        <color indexed="8"/>
        <rFont val="標楷體"/>
        <family val="4"/>
      </rPr>
      <t>自我評分。</t>
    </r>
  </si>
  <si>
    <r>
      <t>█</t>
    </r>
    <r>
      <rPr>
        <sz val="10"/>
        <color indexed="8"/>
        <rFont val="標楷體"/>
        <family val="4"/>
      </rPr>
      <t>2-2 專業融合計畫-專業複合、跨域研究</t>
    </r>
    <r>
      <rPr>
        <sz val="10"/>
        <color indexed="8"/>
        <rFont val="標楷體"/>
        <family val="4"/>
      </rPr>
      <t xml:space="preserve">
1. 每項研習、社群、教學（研究）團體得5分，上限10分（佐證資料為相關研習證明或聚會討論紀錄）。</t>
    </r>
    <r>
      <rPr>
        <sz val="10"/>
        <color indexed="8"/>
        <rFont val="標楷體"/>
        <family val="4"/>
      </rPr>
      <t xml:space="preserve">
2. 每項計畫申請通過並執行完成得15分。</t>
    </r>
    <r>
      <rPr>
        <sz val="10"/>
        <color indexed="8"/>
        <rFont val="標楷體"/>
        <family val="4"/>
      </rPr>
      <t xml:space="preserve">
3. 每項計畫申請未通過者得5分。</t>
    </r>
    <r>
      <rPr>
        <sz val="10"/>
        <color indexed="8"/>
        <rFont val="標楷體"/>
        <family val="4"/>
      </rPr>
      <t xml:space="preserve">
4. 參與教師皆得計分。</t>
    </r>
  </si>
  <si>
    <r>
      <t>█</t>
    </r>
    <r>
      <rPr>
        <sz val="10"/>
        <color indexed="8"/>
        <rFont val="標楷體"/>
        <family val="4"/>
      </rPr>
      <t xml:space="preserve"> 5-2 專業拔尖計畫-嶄新領域、跨域合作</t>
    </r>
    <r>
      <rPr>
        <sz val="10"/>
        <color indexed="8"/>
        <rFont val="標楷體"/>
        <family val="4"/>
      </rPr>
      <t xml:space="preserve">
1. 每案得10分。</t>
    </r>
    <r>
      <rPr>
        <sz val="10"/>
        <color indexed="8"/>
        <rFont val="標楷體"/>
        <family val="4"/>
      </rPr>
      <t xml:space="preserve">
</t>
    </r>
  </si>
  <si>
    <t xml:space="preserve">█ 2-2 專業融合計畫-專業複合、跨域研究
1. 指導學生參加校外競賽每案得5分。
2.研究計畫、學位論文每案得10分。
</t>
  </si>
  <si>
    <r>
      <t>█</t>
    </r>
    <r>
      <rPr>
        <sz val="10"/>
        <color indexed="8"/>
        <rFont val="標楷體"/>
        <family val="4"/>
      </rPr>
      <t>1-1 環境親和計畫-行政效能、組織調整</t>
    </r>
    <r>
      <rPr>
        <sz val="10"/>
        <color indexed="8"/>
        <rFont val="標楷體"/>
        <family val="4"/>
      </rPr>
      <t xml:space="preserve">
</t>
    </r>
    <r>
      <rPr>
        <sz val="10"/>
        <color indexed="8"/>
        <rFont val="新細明體"/>
        <family val="1"/>
      </rPr>
      <t>█</t>
    </r>
    <r>
      <rPr>
        <sz val="10"/>
        <color indexed="8"/>
        <rFont val="標楷體"/>
        <family val="4"/>
      </rPr>
      <t>8-1課程翻轉計畫 – 課務改革、彈性制度</t>
    </r>
    <r>
      <rPr>
        <sz val="10"/>
        <color indexed="8"/>
        <rFont val="標楷體"/>
        <family val="4"/>
      </rPr>
      <t xml:space="preserve">
1. 每一項研究得10分。</t>
    </r>
    <r>
      <rPr>
        <sz val="10"/>
        <color indexed="8"/>
        <rFont val="標楷體"/>
        <family val="4"/>
      </rPr>
      <t xml:space="preserve">
2. 每學期協助診斷諮商輔導工作得5分。</t>
    </r>
    <r>
      <rPr>
        <sz val="10"/>
        <color indexed="8"/>
        <rFont val="標楷體"/>
        <family val="4"/>
      </rPr>
      <t xml:space="preserve">
3. 每門課程得5分。</t>
    </r>
  </si>
  <si>
    <r>
      <t>█</t>
    </r>
    <r>
      <rPr>
        <sz val="10"/>
        <color indexed="8"/>
        <rFont val="標楷體"/>
        <family val="4"/>
      </rPr>
      <t>2-2 專業融合計畫-專業複合、跨域研究</t>
    </r>
    <r>
      <rPr>
        <sz val="10"/>
        <color indexed="8"/>
        <rFont val="標楷體"/>
        <family val="4"/>
      </rPr>
      <t xml:space="preserve">
1. 教學意見調查總平均高於全校總平均得10分。</t>
    </r>
    <r>
      <rPr>
        <sz val="10"/>
        <color indexed="8"/>
        <rFont val="標楷體"/>
        <family val="4"/>
      </rPr>
      <t xml:space="preserve">
2. 教學意見調查總平均高於3.5分得5分。</t>
    </r>
    <r>
      <rPr>
        <sz val="10"/>
        <color indexed="8"/>
        <rFont val="標楷體"/>
        <family val="4"/>
      </rPr>
      <t xml:space="preserve">
</t>
    </r>
  </si>
  <si>
    <r>
      <t>█</t>
    </r>
    <r>
      <rPr>
        <sz val="10"/>
        <color indexed="8"/>
        <rFont val="標楷體"/>
        <family val="4"/>
      </rPr>
      <t>2-2 專業融合計畫-專業複合、跨域研究</t>
    </r>
    <r>
      <rPr>
        <sz val="10"/>
        <color indexed="8"/>
        <rFont val="標楷體"/>
        <family val="4"/>
      </rPr>
      <t xml:space="preserve">
每學期教學意見調查總平均未達3.0者，扣5分。</t>
    </r>
    <r>
      <rPr>
        <sz val="10"/>
        <color indexed="8"/>
        <rFont val="標楷體"/>
        <family val="4"/>
      </rPr>
      <t xml:space="preserve">
</t>
    </r>
  </si>
  <si>
    <t>1. 參與或指導創業團隊
2. 擔任大專生科技部計畫指導老師
3. 每項可得5分</t>
  </si>
  <si>
    <t>1.支援語言科系、全英語國際事務／商管學位或學分學程之國際商管課程
2.全英語授課
3.擔任進修部課程或授課時間排在週末或夜間時段上課
4.開設經遠距教學推動委員會審查通過的遠距課程</t>
  </si>
  <si>
    <t>25分</t>
  </si>
  <si>
    <r>
      <rPr>
        <b/>
        <sz val="10"/>
        <color indexed="8"/>
        <rFont val="標楷體"/>
        <family val="4"/>
      </rPr>
      <t>2-2專業融合計畫</t>
    </r>
    <r>
      <rPr>
        <b/>
        <sz val="10"/>
        <color indexed="8"/>
        <rFont val="標楷體"/>
        <family val="4"/>
      </rPr>
      <t xml:space="preserve">
3-3大學日間部非外語系(中心)以全英語授課之程數</t>
    </r>
    <r>
      <rPr>
        <b/>
        <sz val="10"/>
        <color indexed="8"/>
        <rFont val="標楷體"/>
        <family val="4"/>
      </rPr>
      <t xml:space="preserve">
6-2指尖智慧計畫-遠距開課、線上磨課</t>
    </r>
    <r>
      <rPr>
        <b/>
        <sz val="10"/>
        <color indexed="8"/>
        <rFont val="標楷體"/>
        <family val="4"/>
      </rPr>
      <t xml:space="preserve">
</t>
    </r>
    <r>
      <rPr>
        <sz val="10"/>
        <color indexed="8"/>
        <rFont val="標楷體"/>
        <family val="4"/>
      </rPr>
      <t>1.支援外系開設國際商管課程乙門得15分
2.開設全英語授課課程乙門得25分
3.開設進修部課程或授課時間排在週末每學分加5分
4.開設遠距課程每門25分</t>
    </r>
  </si>
  <si>
    <t>指導學生參加競賽獲獎</t>
  </si>
  <si>
    <t>1.國際競賽：25分
全國競賽：23分
區域競賽：21分
校內競賽：19分
2.未得獎可得一半分數</t>
  </si>
  <si>
    <t>實際推動或主持校內外各級教學計畫（例：教育部教學卓越計畫、各型教學改進計畫等）</t>
  </si>
  <si>
    <t>20分</t>
  </si>
  <si>
    <r>
      <rPr>
        <b/>
        <sz val="10"/>
        <color indexed="8"/>
        <rFont val="標楷體"/>
        <family val="4"/>
      </rPr>
      <t>5-2專任教師承接之政府部門計畫案、產學及技術服務件數</t>
    </r>
    <r>
      <rPr>
        <b/>
        <sz val="10"/>
        <color indexed="8"/>
        <rFont val="標楷體"/>
        <family val="4"/>
      </rPr>
      <t xml:space="preserve">
</t>
    </r>
    <r>
      <rPr>
        <sz val="10"/>
        <color indexed="8"/>
        <rFont val="標楷體"/>
        <family val="4"/>
      </rPr>
      <t>1.校級專案活動20分
院級專案活動18分
系級專案活動16分
2.主持人：分數*1
共同主持人：分數*0.8</t>
    </r>
  </si>
  <si>
    <t>1.編撰可供教學使用並出版之教材
2.於校內教學實務研討會演講、展演、分享示範教學法、教材或教學經驗</t>
  </si>
  <si>
    <t>1.每本10分；多人編撰分數採平均分配
2.每次10分；檢附證明</t>
  </si>
  <si>
    <t>1.前往相關產業研習
2.參與系(所)舉辦之重大集會、會議、慶典與活動
3.取得院、系(所)、中心認可有效期間之專業證照</t>
  </si>
  <si>
    <r>
      <rPr>
        <b/>
        <sz val="10"/>
        <color indexed="8"/>
        <rFont val="標楷體"/>
        <family val="4"/>
      </rPr>
      <t>7-1產業接軌計畫-專業實習、產業學院、職涯發展、證照資歷</t>
    </r>
    <r>
      <rPr>
        <b/>
        <sz val="10"/>
        <color indexed="8"/>
        <rFont val="標楷體"/>
        <family val="4"/>
      </rPr>
      <t xml:space="preserve">
</t>
    </r>
    <r>
      <rPr>
        <sz val="10"/>
        <color indexed="8"/>
        <rFont val="標楷體"/>
        <family val="4"/>
      </rPr>
      <t>1.每小時5分
2.參加活動每次10分
3.有效期間之政府證照每張25分
4.取得3年內之非政府證照每張20分</t>
    </r>
  </si>
  <si>
    <t>1.課程大綱準時上網
2.上傳教學教材於網路平台
3.繳交期中預警學生名單（如無預警學生名單，則已於系統上確認）
4.準時繳交學生學習成績，且無更改成績紀錄
5.未違反調、補課相關規定（包含期中、期末考週之考試及上課規定）
6.教學意見調查結果達校方規定標準
符合留校8個半天及每週4小時office hours輔導學生之時段
7.按時完成上課點名（線上點名）傳送
8.教學意見調查結果</t>
  </si>
  <si>
    <r>
      <rPr>
        <b/>
        <sz val="10"/>
        <color indexed="8"/>
        <rFont val="標楷體"/>
        <family val="4"/>
      </rPr>
      <t>2-3生涯和合計畫-導師陪伴、廣/深度陪伴</t>
    </r>
    <r>
      <rPr>
        <b/>
        <sz val="10"/>
        <color indexed="8"/>
        <rFont val="標楷體"/>
        <family val="4"/>
      </rPr>
      <t xml:space="preserve">
2-6全校各學制生對學校教學之整體滿意度</t>
    </r>
    <r>
      <rPr>
        <b/>
        <sz val="10"/>
        <color indexed="8"/>
        <rFont val="標楷體"/>
        <family val="4"/>
      </rPr>
      <t xml:space="preserve">
8-3院系運轉計畫-課程更新、目標統合</t>
    </r>
    <r>
      <rPr>
        <b/>
        <sz val="10"/>
        <color indexed="8"/>
        <rFont val="標楷體"/>
        <family val="4"/>
      </rPr>
      <t xml:space="preserve">
</t>
    </r>
    <r>
      <rPr>
        <sz val="10"/>
        <color indexed="8"/>
        <rFont val="標楷體"/>
        <family val="4"/>
      </rPr>
      <t>1.每達成一項5分
2.教師自行列舉，系(所)認定
3.教學評量3.5分以上(含)加20分</t>
    </r>
  </si>
  <si>
    <t>協助辦理校際合作、跨國校際合作、交流</t>
  </si>
  <si>
    <r>
      <rPr>
        <b/>
        <sz val="10"/>
        <color indexed="8"/>
        <rFont val="標楷體"/>
        <family val="4"/>
      </rPr>
      <t>4-6國際雙聯學位或跨國學程計畫件數</t>
    </r>
    <r>
      <rPr>
        <b/>
        <sz val="10"/>
        <color indexed="8"/>
        <rFont val="標楷體"/>
        <family val="4"/>
      </rPr>
      <t xml:space="preserve">
5-5發表於有全文外審制度之學術刊物的論文篇數</t>
    </r>
    <r>
      <rPr>
        <b/>
        <sz val="10"/>
        <color indexed="8"/>
        <rFont val="標楷體"/>
        <family val="4"/>
      </rPr>
      <t xml:space="preserve">
</t>
    </r>
    <r>
      <rPr>
        <sz val="10"/>
        <color indexed="8"/>
        <rFont val="標楷體"/>
        <family val="4"/>
      </rPr>
      <t>1. 簽訂1案跨校合作案得30分
2. 協助辦理邀請國際學者教授蒞校訪問或客座至少1名得20分
3. 專任教師論文發表於全文外審制度學術刊物至少1篇得25分
4. 協助辦理國際研討會乙場得20分</t>
    </r>
  </si>
  <si>
    <t>1.強化學生國際交流機會，擴大學生國際視野
2.擔任學生科技部專題研究計畫或「大專畢業生創業服務計畫」等之指導教師</t>
  </si>
  <si>
    <t>15分</t>
  </si>
  <si>
    <r>
      <rPr>
        <b/>
        <sz val="10"/>
        <color indexed="8"/>
        <rFont val="標楷體"/>
        <family val="4"/>
      </rPr>
      <t>4-2海內知己計畫-宗教網絡、友校聯盟</t>
    </r>
    <r>
      <rPr>
        <b/>
        <sz val="10"/>
        <color indexed="8"/>
        <rFont val="標楷體"/>
        <family val="4"/>
      </rPr>
      <t xml:space="preserve">
</t>
    </r>
    <r>
      <rPr>
        <sz val="10"/>
        <color indexed="8"/>
        <rFont val="標楷體"/>
        <family val="4"/>
      </rPr>
      <t>1.擔任本系所國際交流合作教師代表得15分
2.每案15分</t>
    </r>
  </si>
  <si>
    <t>落實六年計畫，提升教師實務知能</t>
  </si>
  <si>
    <r>
      <rPr>
        <b/>
        <sz val="10"/>
        <color indexed="8"/>
        <rFont val="標楷體"/>
        <family val="4"/>
      </rPr>
      <t>7-1產業接軌計畫-六年計畫、實務增能</t>
    </r>
    <r>
      <rPr>
        <b/>
        <sz val="10"/>
        <color indexed="8"/>
        <rFont val="標楷體"/>
        <family val="4"/>
      </rPr>
      <t xml:space="preserve">
</t>
    </r>
    <r>
      <rPr>
        <sz val="10"/>
        <color indexed="8"/>
        <rFont val="標楷體"/>
        <family val="4"/>
      </rPr>
      <t>教師參與深度研習或深耕服務得25分</t>
    </r>
  </si>
  <si>
    <t>1.執行產業學院計畫
2.擔任科技部/教育部計畫主持人</t>
  </si>
  <si>
    <r>
      <rPr>
        <b/>
        <sz val="10"/>
        <color indexed="8"/>
        <rFont val="標楷體"/>
        <family val="4"/>
      </rPr>
      <t>5-2專任教師承接之政府部門計畫案、產學及技術服務件數</t>
    </r>
    <r>
      <rPr>
        <b/>
        <sz val="10"/>
        <color indexed="8"/>
        <rFont val="標楷體"/>
        <family val="4"/>
      </rPr>
      <t xml:space="preserve">
</t>
    </r>
    <r>
      <rPr>
        <sz val="10"/>
        <color indexed="8"/>
        <rFont val="標楷體"/>
        <family val="4"/>
      </rPr>
      <t>1.每案30分
2.主持人*1、共同主持人*0.5</t>
    </r>
  </si>
  <si>
    <t>1.辦理/參與跨領域研究教師社群或進行跨國研究案
2.執行產官學合作研究案結案(不含科技部計畫)
3.執行產官學合作案結案</t>
  </si>
  <si>
    <r>
      <rPr>
        <b/>
        <sz val="10"/>
        <color indexed="8"/>
        <rFont val="標楷體"/>
        <family val="4"/>
      </rPr>
      <t>5-2專業拔尖計畫-嶄新領域、跨域合作、專任教師承接之政府部門計畫案、產學及技術服務件數</t>
    </r>
    <r>
      <rPr>
        <b/>
        <sz val="10"/>
        <color indexed="8"/>
        <rFont val="標楷體"/>
        <family val="4"/>
      </rPr>
      <t xml:space="preserve">
</t>
    </r>
    <r>
      <rPr>
        <sz val="10"/>
        <color indexed="8"/>
        <rFont val="標楷體"/>
        <family val="4"/>
      </rPr>
      <t>1.每案10分
2.主持人*1、共同主持人*0.5；受評年度結案，5,000~20,000元每案5分、超過20,000元每案20分（需以文藻名義簽訂）
3.主持人*1、共同主持人*0.5；受評年度結案，5,000~20,000元每案10分、超過20,000元每案20分（需以文藻名義簽訂）</t>
    </r>
  </si>
  <si>
    <t>1.申請科技部專題研究計畫或其他公部門計畫，未獲通過者
2.獲學術研究、科技性或藝文性獎項（如科技部傑出獎、教育部學術獎等）
3.發表於有審查制度之學術性學報、期刊論文
4.具ISBN國際標準書號且由大學出版社（academic press）出版或屬學術研究類專書
5.具ISBN國際標準書號且由一般出版社（commercial press）出版之學術專書
6.具ISBN國際標準書號且正式出版之學術專書篇章或章節
7.主編多人合著有審稿制度之學術專書</t>
  </si>
  <si>
    <r>
      <rPr>
        <b/>
        <sz val="10"/>
        <color indexed="8"/>
        <rFont val="標楷體"/>
        <family val="4"/>
      </rPr>
      <t>5-1人物拔尖計畫-諄誨耕耘，人師楷模</t>
    </r>
    <r>
      <rPr>
        <b/>
        <sz val="10"/>
        <color indexed="8"/>
        <rFont val="標楷體"/>
        <family val="4"/>
      </rPr>
      <t xml:space="preserve">
5-5發表於有全文外審制度之學術刊物的論篇數</t>
    </r>
    <r>
      <rPr>
        <b/>
        <sz val="10"/>
        <color indexed="8"/>
        <rFont val="標楷體"/>
        <family val="4"/>
      </rPr>
      <t xml:space="preserve">
</t>
    </r>
    <r>
      <rPr>
        <sz val="10"/>
        <color indexed="8"/>
        <rFont val="標楷體"/>
        <family val="4"/>
      </rPr>
      <t>1.受評年度申請
2.每案15分；主持人*1、共同主持人*0.5
3.科技部傑出獎以上：30分/項
國際性：25分/項
全國性：20分/項
區域性：15分/項
校內性：10分/項
4.每篇30分；A級30分、B級25分、C級20分、D級15分、E級10分（需標明文藻）
5.每本20分（需標明文藻）6. 第一作者：分數*1.0；
第二作者：分數*0.5；
第三作者：分數*0.3；
第四作者以後：分數*0.1</t>
    </r>
  </si>
  <si>
    <t>1.協助辦理畢業系友交流/職涯調查
2.協助學校辦理募款及校友活動</t>
  </si>
  <si>
    <r>
      <rPr>
        <b/>
        <sz val="10"/>
        <color indexed="8"/>
        <rFont val="標楷體"/>
        <family val="4"/>
      </rPr>
      <t>7-6畢業生就業率</t>
    </r>
    <r>
      <rPr>
        <b/>
        <sz val="10"/>
        <color indexed="8"/>
        <rFont val="標楷體"/>
        <family val="4"/>
      </rPr>
      <t xml:space="preserve">
</t>
    </r>
    <r>
      <rPr>
        <sz val="10"/>
        <color indexed="8"/>
        <rFont val="標楷體"/>
        <family val="4"/>
      </rPr>
      <t>1.協助辦理系友回娘家活動，並邀請返校之校友進行實務經驗分享得10分
2.辦理畢業生流向調查，以了解畢業生進路發展之情形得10分
3.協助幫忙進行畢業生雇主滿意度調查，以了解畢業生職場之表現得10分
4.協助推動募款業務：
擔任教育基金委員：10分
協助辦理募款活動：10分
引介熱心人士捐贈本校教育基金達台幣10萬元：20分
協助辦理大型校友活動：每次20分</t>
    </r>
  </si>
  <si>
    <t>輔導學生考取專業證照</t>
  </si>
  <si>
    <r>
      <rPr>
        <b/>
        <sz val="10"/>
        <color indexed="8"/>
        <rFont val="標楷體"/>
        <family val="4"/>
      </rPr>
      <t>7-4學生檢定證照通過率</t>
    </r>
    <r>
      <rPr>
        <b/>
        <sz val="10"/>
        <color indexed="8"/>
        <rFont val="標楷體"/>
        <family val="4"/>
      </rPr>
      <t xml:space="preserve">
</t>
    </r>
    <r>
      <rPr>
        <sz val="10"/>
        <color indexed="8"/>
        <rFont val="標楷體"/>
        <family val="4"/>
      </rPr>
      <t>1.開設考照輔導課程得20分
2.協助學生考取證照得10分</t>
    </r>
  </si>
  <si>
    <t>1.出席諮商與輔導中心特殊個案或身障生ISP會議
2.導生評量
3.協助執行校外賃居導生訪視工作
4.積極輔導高關懷學生，主動關懷轉介特殊個案學生，共同協助輔導
5.執行招生宣導工作</t>
  </si>
  <si>
    <r>
      <rPr>
        <b/>
        <sz val="10"/>
        <color indexed="8"/>
        <rFont val="標楷體"/>
        <family val="4"/>
      </rPr>
      <t>2-3生涯和合計畫-導師陪伴、廣/深度陪伴</t>
    </r>
    <r>
      <rPr>
        <b/>
        <sz val="10"/>
        <color indexed="8"/>
        <rFont val="標楷體"/>
        <family val="4"/>
      </rPr>
      <t xml:space="preserve">
</t>
    </r>
    <r>
      <rPr>
        <sz val="10"/>
        <color indexed="8"/>
        <rFont val="標楷體"/>
        <family val="4"/>
      </rPr>
      <t>1.全程出席1場次10分
2.學年平均3.5以上者10分
3.4~3.49者6分
3.3~3.39者4分
3.29以下者2分
3.12位（含）以上8分
9位（含）以上6分
6位（含）以上4分
3位（含）以上2分
4.收到高關懷學生名單後，1個月內完成至少1小時晤談，並持續追踪得10分
5.執行招生宣導工作每次10分</t>
    </r>
  </si>
  <si>
    <t>1.擔任院、系(所)、中心學生組織指（輔）導老師（系、科學生會）
2.擔任學務處指定重點學生自治組織、社團指（輔）導老師
3.擔任校級或校外委員會（會議）委員（代表）
4.擔任縣市級以上學（協）會理監事、董事或幹事
5.擔任各級學校校外諮詢委員
6.擔任各級學校訪視評鑑委員
7.擔任國家考試命題、口試或閱卷委員
8.擔任校級研習（討）會之專題演講者
9.擔任校內、外研究生論文口試委員
10.擔任校內畢業專題指導老師
11.擔任學生校外實習輔導老師
12.至校外擔任與專業相關之專題演講或展演（不含有學分之課程）</t>
  </si>
  <si>
    <t>2-4專任教師參加校外業服務比率
每次25分</t>
  </si>
  <si>
    <t>1.獲得服務性、輔導性獎項
2.擔任政府組織、教師團體之學會組織及NGO、NPO之委員或幹部
3.擔任相關產業公司之顧問、輔導或學界代表之董、監事</t>
  </si>
  <si>
    <r>
      <rPr>
        <b/>
        <sz val="10"/>
        <color indexed="8"/>
        <rFont val="標楷體"/>
        <family val="4"/>
      </rPr>
      <t>5-1人物拔尖計畫-特殊表現、專業典範</t>
    </r>
    <r>
      <rPr>
        <b/>
        <sz val="10"/>
        <color indexed="8"/>
        <rFont val="標楷體"/>
        <family val="4"/>
      </rPr>
      <t xml:space="preserve">
</t>
    </r>
    <r>
      <rPr>
        <sz val="10"/>
        <color indexed="8"/>
        <rFont val="標楷體"/>
        <family val="4"/>
      </rPr>
      <t>1.國際：20分
全國：15分
區域：10分
校內：8分
2.每項10分</t>
    </r>
  </si>
  <si>
    <t>1.擔任校級學生營隊與重要活動指（輔）導老師
2.擔任英語初戀營或外語營隊相關之英、外文課程教師
3.擔任課外活動指導組相關學生活動顧問(外文指導、活動指導等)
4.擔任校內、校外出版學術刊物編輯人員
5.擔任國內外學術期刊審查人
6.擔任學生社團（組織）校外服務隊隨隊指導老師(2天（含）以上)</t>
  </si>
  <si>
    <r>
      <rPr>
        <b/>
        <sz val="10"/>
        <color indexed="8"/>
        <rFont val="標楷體"/>
        <family val="4"/>
      </rPr>
      <t>2-3生涯和合計畫-導師陪伴、廣/深度陪伴</t>
    </r>
    <r>
      <rPr>
        <b/>
        <sz val="10"/>
        <color indexed="8"/>
        <rFont val="標楷體"/>
        <family val="4"/>
      </rPr>
      <t xml:space="preserve">
</t>
    </r>
    <r>
      <rPr>
        <sz val="10"/>
        <color indexed="8"/>
        <rFont val="標楷體"/>
        <family val="4"/>
      </rPr>
      <t xml:space="preserve">每次10分
</t>
    </r>
  </si>
  <si>
    <t>在社區大學、其他社教機構、本校推廣教育中心、替代課程擔任課程教學自願志工</t>
  </si>
  <si>
    <t>每小時5分</t>
  </si>
  <si>
    <t>文藻外語大學     學年度教師評鑑分項評分表(國際事務系)</t>
  </si>
  <si>
    <r>
      <rPr>
        <sz val="10"/>
        <color indexed="8"/>
        <rFont val="標楷體"/>
        <family val="4"/>
      </rPr>
      <t>參與系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舉辦之重大集會、會議、慶典與活動</t>
    </r>
  </si>
  <si>
    <r>
      <t xml:space="preserve">1. </t>
    </r>
    <r>
      <rPr>
        <sz val="10"/>
        <color indexed="8"/>
        <rFont val="標楷體"/>
        <family val="4"/>
      </rPr>
      <t>每次</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</si>
  <si>
    <r>
      <t xml:space="preserve">1. </t>
    </r>
    <r>
      <rPr>
        <sz val="10"/>
        <color indexed="8"/>
        <rFont val="標楷體"/>
        <family val="4"/>
      </rPr>
      <t>開設並教授專業服務學習課程</t>
    </r>
    <r>
      <rPr>
        <sz val="10"/>
        <color indexed="8"/>
        <rFont val="標楷體"/>
        <family val="4"/>
      </rPr>
      <t xml:space="preserve">
</t>
    </r>
    <r>
      <rPr>
        <sz val="10"/>
        <color indexed="8"/>
        <rFont val="Times New Roman"/>
        <family val="1"/>
      </rPr>
      <t xml:space="preserve">2. </t>
    </r>
    <r>
      <rPr>
        <sz val="10"/>
        <color indexed="8"/>
        <rFont val="標楷體"/>
        <family val="4"/>
      </rPr>
      <t>教授就業學程課程</t>
    </r>
    <r>
      <rPr>
        <sz val="10"/>
        <color indexed="8"/>
        <rFont val="標楷體"/>
        <family val="4"/>
      </rPr>
      <t xml:space="preserve">
</t>
    </r>
    <r>
      <rPr>
        <sz val="10"/>
        <color indexed="8"/>
        <rFont val="Times New Roman"/>
        <family val="1"/>
      </rPr>
      <t xml:space="preserve">3. </t>
    </r>
    <r>
      <rPr>
        <sz val="10"/>
        <color indexed="8"/>
        <rFont val="標楷體"/>
        <family val="4"/>
      </rPr>
      <t>配合系課程發展開設創新課程</t>
    </r>
    <r>
      <rPr>
        <sz val="10"/>
        <color indexed="8"/>
        <rFont val="標楷體"/>
        <family val="4"/>
      </rPr>
      <t xml:space="preserve">
</t>
    </r>
    <r>
      <rPr>
        <sz val="10"/>
        <color indexed="8"/>
        <rFont val="Times New Roman"/>
        <family val="1"/>
      </rPr>
      <t xml:space="preserve">4. </t>
    </r>
    <r>
      <rPr>
        <sz val="10"/>
        <color indexed="8"/>
        <rFont val="標楷體"/>
        <family val="4"/>
      </rPr>
      <t>開設深碗課程</t>
    </r>
    <r>
      <rPr>
        <sz val="10"/>
        <color indexed="8"/>
        <rFont val="標楷體"/>
        <family val="4"/>
      </rPr>
      <t xml:space="preserve">
</t>
    </r>
    <r>
      <rPr>
        <sz val="10"/>
        <color indexed="8"/>
        <rFont val="Times New Roman"/>
        <family val="1"/>
      </rPr>
      <t xml:space="preserve">5. </t>
    </r>
    <r>
      <rPr>
        <sz val="10"/>
        <color indexed="8"/>
        <rFont val="標楷體"/>
        <family val="4"/>
      </rPr>
      <t>執行翻轉課程</t>
    </r>
    <r>
      <rPr>
        <sz val="10"/>
        <color indexed="8"/>
        <rFont val="標楷體"/>
        <family val="4"/>
      </rPr>
      <t xml:space="preserve">
</t>
    </r>
    <r>
      <rPr>
        <sz val="10"/>
        <color indexed="8"/>
        <rFont val="Times New Roman"/>
        <family val="1"/>
      </rPr>
      <t xml:space="preserve">6. </t>
    </r>
    <r>
      <rPr>
        <sz val="10"/>
        <color indexed="8"/>
        <rFont val="標楷體"/>
        <family val="4"/>
      </rPr>
      <t>開設微型課程</t>
    </r>
    <r>
      <rPr>
        <sz val="10"/>
        <color indexed="8"/>
        <rFont val="標楷體"/>
        <family val="4"/>
      </rPr>
      <t xml:space="preserve">
</t>
    </r>
    <r>
      <rPr>
        <sz val="10"/>
        <color indexed="8"/>
        <rFont val="Times New Roman"/>
        <family val="1"/>
      </rPr>
      <t xml:space="preserve">7. </t>
    </r>
    <r>
      <rPr>
        <sz val="10"/>
        <color indexed="8"/>
        <rFont val="標楷體"/>
        <family val="4"/>
      </rPr>
      <t>課程落實跨領域教學、問題解決、行動導向、社會參與式的課程規劃與教學設計</t>
    </r>
    <r>
      <rPr>
        <sz val="10"/>
        <color indexed="8"/>
        <rFont val="標楷體"/>
        <family val="4"/>
      </rPr>
      <t xml:space="preserve">
</t>
    </r>
    <r>
      <rPr>
        <sz val="10"/>
        <color indexed="8"/>
        <rFont val="Times New Roman"/>
        <family val="1"/>
      </rPr>
      <t xml:space="preserve">8. </t>
    </r>
    <r>
      <rPr>
        <sz val="10"/>
        <color indexed="8"/>
        <rFont val="標楷體"/>
        <family val="4"/>
      </rPr>
      <t>擔任實習輔導老師</t>
    </r>
    <r>
      <rPr>
        <sz val="10"/>
        <color indexed="8"/>
        <rFont val="標楷體"/>
        <family val="4"/>
      </rPr>
      <t xml:space="preserve">
</t>
    </r>
  </si>
  <si>
    <r>
      <t>IA00-7-0-12-WZ71</t>
    </r>
    <r>
      <rPr>
        <sz val="10"/>
        <color indexed="8"/>
        <rFont val="標楷體"/>
        <family val="4"/>
      </rPr>
      <t>【國際事務多元考照擴大就業計畫】</t>
    </r>
    <r>
      <rPr>
        <sz val="10"/>
        <color indexed="8"/>
        <rFont val="標楷體"/>
        <family val="4"/>
      </rPr>
      <t xml:space="preserve">
</t>
    </r>
    <r>
      <rPr>
        <sz val="10"/>
        <color indexed="8"/>
        <rFont val="Times New Roman"/>
        <family val="1"/>
      </rPr>
      <t>IA00-3-0-7-0000</t>
    </r>
    <r>
      <rPr>
        <sz val="10"/>
        <color indexed="8"/>
        <rFont val="標楷體"/>
        <family val="4"/>
      </rPr>
      <t>【國事系學生英文訓練】</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1-7</t>
    </r>
    <r>
      <rPr>
        <sz val="10"/>
        <color indexed="8"/>
        <rFont val="標楷體"/>
        <family val="4"/>
      </rPr>
      <t>項每門</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1-7</t>
    </r>
    <r>
      <rPr>
        <sz val="10"/>
        <color indexed="8"/>
        <rFont val="標楷體"/>
        <family val="4"/>
      </rPr>
      <t>項多人授課分數採平均分配（授課教師自行協調）</t>
    </r>
    <r>
      <rPr>
        <sz val="10"/>
        <color indexed="8"/>
        <rFont val="標楷體"/>
        <family val="4"/>
      </rPr>
      <t xml:space="preserve">
</t>
    </r>
    <r>
      <rPr>
        <sz val="10"/>
        <color indexed="8"/>
        <rFont val="Times New Roman"/>
        <family val="1"/>
      </rPr>
      <t xml:space="preserve">3. </t>
    </r>
    <r>
      <rPr>
        <sz val="10"/>
        <color indexed="8"/>
        <rFont val="標楷體"/>
        <family val="4"/>
      </rPr>
      <t>第</t>
    </r>
    <r>
      <rPr>
        <sz val="10"/>
        <color indexed="8"/>
        <rFont val="Times New Roman"/>
        <family val="1"/>
      </rPr>
      <t>8</t>
    </r>
    <r>
      <rPr>
        <sz val="10"/>
        <color indexed="8"/>
        <rFont val="標楷體"/>
        <family val="4"/>
      </rPr>
      <t>項有訪視者：國內實習輔導老師，每次訪視可得</t>
    </r>
    <r>
      <rPr>
        <sz val="10"/>
        <color indexed="8"/>
        <rFont val="Times New Roman"/>
        <family val="1"/>
      </rPr>
      <t>5</t>
    </r>
    <r>
      <rPr>
        <sz val="10"/>
        <color indexed="8"/>
        <rFont val="標楷體"/>
        <family val="4"/>
      </rPr>
      <t>分；輔導學生進行海外實習，未實際進行訪視者，每輔導一人可得</t>
    </r>
    <r>
      <rPr>
        <sz val="10"/>
        <color indexed="8"/>
        <rFont val="Times New Roman"/>
        <family val="1"/>
      </rPr>
      <t>3</t>
    </r>
    <r>
      <rPr>
        <sz val="10"/>
        <color indexed="8"/>
        <rFont val="標楷體"/>
        <family val="4"/>
      </rPr>
      <t>分，實際進行海外訪視者，可得</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教師自行列舉，系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</si>
  <si>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 xml:space="preserve">1. </t>
    </r>
    <r>
      <rPr>
        <sz val="10"/>
        <color indexed="8"/>
        <rFont val="標楷體"/>
        <family val="4"/>
      </rPr>
      <t>編撰可供教學使用並出版之教材</t>
    </r>
    <r>
      <rPr>
        <sz val="10"/>
        <color indexed="8"/>
        <rFont val="標楷體"/>
        <family val="4"/>
      </rPr>
      <t xml:space="preserve">
</t>
    </r>
    <r>
      <rPr>
        <sz val="10"/>
        <color indexed="8"/>
        <rFont val="Times New Roman"/>
        <family val="1"/>
      </rPr>
      <t xml:space="preserve">2. </t>
    </r>
    <r>
      <rPr>
        <sz val="10"/>
        <color indexed="8"/>
        <rFont val="標楷體"/>
        <family val="4"/>
      </rPr>
      <t>於教學實務研討會演講、展演、分享示範教學法、教材或教學經驗</t>
    </r>
    <r>
      <rPr>
        <sz val="10"/>
        <color indexed="8"/>
        <rFont val="標楷體"/>
        <family val="4"/>
      </rPr>
      <t xml:space="preserve">
</t>
    </r>
    <r>
      <rPr>
        <sz val="10"/>
        <color indexed="8"/>
        <rFont val="Times New Roman"/>
        <family val="1"/>
      </rPr>
      <t xml:space="preserve">3. </t>
    </r>
    <r>
      <rPr>
        <sz val="10"/>
        <color indexed="8"/>
        <rFont val="標楷體"/>
        <family val="4"/>
      </rPr>
      <t>參與教學社群活動</t>
    </r>
    <r>
      <rPr>
        <sz val="10"/>
        <color indexed="8"/>
        <rFont val="Times New Roman"/>
        <family val="1"/>
      </rPr>
      <t xml:space="preserve">
</t>
    </r>
  </si>
  <si>
    <r>
      <t>IA00-2-0-3-WZ22</t>
    </r>
    <r>
      <rPr>
        <sz val="10"/>
        <color indexed="8"/>
        <rFont val="標楷體"/>
        <family val="4"/>
      </rPr>
      <t>【跨領域教師成長研究社群】</t>
    </r>
    <r>
      <rPr>
        <sz val="10"/>
        <color indexed="8"/>
        <rFont val="標楷體"/>
        <family val="4"/>
      </rPr>
      <t xml:space="preserve">
</t>
    </r>
    <r>
      <rPr>
        <sz val="10"/>
        <color indexed="8"/>
        <rFont val="Times New Roman"/>
        <family val="1"/>
      </rPr>
      <t>IA00-8-0-15-WZ81</t>
    </r>
    <r>
      <rPr>
        <sz val="10"/>
        <color indexed="8"/>
        <rFont val="標楷體"/>
        <family val="4"/>
      </rPr>
      <t>【國際事務專業課程深化策略】</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t>
    </r>
    <r>
      <rPr>
        <sz val="10"/>
        <color indexed="8"/>
        <rFont val="標楷體"/>
        <family val="4"/>
      </rPr>
      <t>項每案</t>
    </r>
    <r>
      <rPr>
        <sz val="10"/>
        <color indexed="8"/>
        <rFont val="Times New Roman"/>
        <family val="1"/>
      </rPr>
      <t>10</t>
    </r>
    <r>
      <rPr>
        <sz val="10"/>
        <color indexed="8"/>
        <rFont val="標楷體"/>
        <family val="4"/>
      </rPr>
      <t>分；多人編撰分數採平均分配（編撰教師自行協調）</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2~3</t>
    </r>
    <r>
      <rPr>
        <sz val="10"/>
        <color indexed="8"/>
        <rFont val="標楷體"/>
        <family val="4"/>
      </rPr>
      <t>項，每案</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</si>
  <si>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 xml:space="preserve">1. </t>
    </r>
    <r>
      <rPr>
        <sz val="10"/>
        <color indexed="8"/>
        <rFont val="標楷體"/>
        <family val="4"/>
      </rPr>
      <t>支援學士</t>
    </r>
    <r>
      <rPr>
        <sz val="10"/>
        <color indexed="8"/>
        <rFont val="Times New Roman"/>
        <family val="1"/>
      </rPr>
      <t>/</t>
    </r>
    <r>
      <rPr>
        <sz val="10"/>
        <color indexed="8"/>
        <rFont val="標楷體"/>
        <family val="4"/>
      </rPr>
      <t>碩士學位學程課程</t>
    </r>
    <r>
      <rPr>
        <sz val="10"/>
        <color indexed="8"/>
        <rFont val="標楷體"/>
        <family val="4"/>
      </rPr>
      <t xml:space="preserve">
</t>
    </r>
    <r>
      <rPr>
        <sz val="10"/>
        <color indexed="8"/>
        <rFont val="Times New Roman"/>
        <family val="1"/>
      </rPr>
      <t xml:space="preserve">2. </t>
    </r>
    <r>
      <rPr>
        <sz val="10"/>
        <color indexed="8"/>
        <rFont val="標楷體"/>
        <family val="4"/>
      </rPr>
      <t>擔任校內研究生論文指導教授</t>
    </r>
    <r>
      <rPr>
        <sz val="10"/>
        <color indexed="8"/>
        <rFont val="標楷體"/>
        <family val="4"/>
      </rPr>
      <t xml:space="preserve">
</t>
    </r>
    <r>
      <rPr>
        <sz val="10"/>
        <color indexed="8"/>
        <rFont val="Times New Roman"/>
        <family val="1"/>
      </rPr>
      <t xml:space="preserve">3. </t>
    </r>
    <r>
      <rPr>
        <sz val="10"/>
        <color indexed="8"/>
        <rFont val="標楷體"/>
        <family val="4"/>
      </rPr>
      <t>擔任進修部課程或授課時間排在週末或夜間時段上課</t>
    </r>
    <r>
      <rPr>
        <sz val="10"/>
        <color indexed="8"/>
        <rFont val="標楷體"/>
        <family val="4"/>
      </rPr>
      <t xml:space="preserve">
</t>
    </r>
    <r>
      <rPr>
        <sz val="10"/>
        <color indexed="8"/>
        <rFont val="Times New Roman"/>
        <family val="1"/>
      </rPr>
      <t xml:space="preserve">4. </t>
    </r>
    <r>
      <rPr>
        <sz val="10"/>
        <color indexed="8"/>
        <rFont val="標楷體"/>
        <family val="4"/>
      </rPr>
      <t>學期間提供學生補救</t>
    </r>
    <r>
      <rPr>
        <sz val="10"/>
        <color indexed="8"/>
        <rFont val="Times New Roman"/>
        <family val="1"/>
      </rPr>
      <t>/</t>
    </r>
    <r>
      <rPr>
        <sz val="10"/>
        <color indexed="8"/>
        <rFont val="標楷體"/>
        <family val="4"/>
      </rPr>
      <t>補充教學並有具體紀錄（無鐘點費）</t>
    </r>
    <r>
      <rPr>
        <sz val="10"/>
        <color indexed="8"/>
        <rFont val="標楷體"/>
        <family val="4"/>
      </rPr>
      <t xml:space="preserve">
</t>
    </r>
    <r>
      <rPr>
        <sz val="10"/>
        <color indexed="8"/>
        <rFont val="Times New Roman"/>
        <family val="1"/>
      </rPr>
      <t xml:space="preserve">5. </t>
    </r>
    <r>
      <rPr>
        <sz val="10"/>
        <color indexed="8"/>
        <rFont val="標楷體"/>
        <family val="4"/>
      </rPr>
      <t>任教班級有特殊生須額外提供特殊教材與試卷或考試音檔者</t>
    </r>
    <r>
      <rPr>
        <sz val="10"/>
        <color indexed="8"/>
        <rFont val="標楷體"/>
        <family val="4"/>
      </rPr>
      <t xml:space="preserve">
</t>
    </r>
    <r>
      <rPr>
        <sz val="10"/>
        <color indexed="8"/>
        <rFont val="Times New Roman"/>
        <family val="1"/>
      </rPr>
      <t xml:space="preserve">6. </t>
    </r>
    <r>
      <rPr>
        <sz val="10"/>
        <color indexed="8"/>
        <rFont val="標楷體"/>
        <family val="4"/>
      </rPr>
      <t>教學評量平均值達</t>
    </r>
    <r>
      <rPr>
        <sz val="10"/>
        <color indexed="8"/>
        <rFont val="Times New Roman"/>
        <family val="1"/>
      </rPr>
      <t>3.5(</t>
    </r>
    <r>
      <rPr>
        <sz val="10"/>
        <color indexed="8"/>
        <rFont val="標楷體"/>
        <family val="4"/>
      </rPr>
      <t>含</t>
    </r>
    <r>
      <rPr>
        <sz val="10"/>
        <color indexed="8"/>
        <rFont val="Times New Roman"/>
        <family val="1"/>
      </rPr>
      <t>)</t>
    </r>
    <r>
      <rPr>
        <sz val="10"/>
        <color indexed="8"/>
        <rFont val="標楷體"/>
        <family val="4"/>
      </rPr>
      <t>以上者</t>
    </r>
    <r>
      <rPr>
        <sz val="10"/>
        <color indexed="8"/>
        <rFont val="Times New Roman"/>
        <family val="1"/>
      </rPr>
      <t xml:space="preserve">
</t>
    </r>
  </si>
  <si>
    <r>
      <t>IA00-2-0-2-EI82</t>
    </r>
    <r>
      <rPr>
        <sz val="10"/>
        <color indexed="8"/>
        <rFont val="標楷體"/>
        <family val="4"/>
      </rPr>
      <t>【支援碩士學位學程、研究所課程】</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t>
    </r>
    <r>
      <rPr>
        <sz val="10"/>
        <color indexed="8"/>
        <rFont val="標楷體"/>
        <family val="4"/>
      </rPr>
      <t>項每門課</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2</t>
    </r>
    <r>
      <rPr>
        <sz val="10"/>
        <color indexed="8"/>
        <rFont val="標楷體"/>
        <family val="4"/>
      </rPr>
      <t>項每指導</t>
    </r>
    <r>
      <rPr>
        <sz val="10"/>
        <color indexed="8"/>
        <rFont val="Times New Roman"/>
        <family val="1"/>
      </rPr>
      <t>1</t>
    </r>
    <r>
      <rPr>
        <sz val="10"/>
        <color indexed="8"/>
        <rFont val="標楷體"/>
        <family val="4"/>
      </rPr>
      <t>位學生</t>
    </r>
    <r>
      <rPr>
        <sz val="10"/>
        <color indexed="8"/>
        <rFont val="Times New Roman"/>
        <family val="1"/>
      </rPr>
      <t>10</t>
    </r>
    <r>
      <rPr>
        <sz val="10"/>
        <color indexed="8"/>
        <rFont val="標楷體"/>
        <family val="4"/>
      </rPr>
      <t>分；完成論文另加</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第</t>
    </r>
    <r>
      <rPr>
        <sz val="10"/>
        <color indexed="8"/>
        <rFont val="Times New Roman"/>
        <family val="1"/>
      </rPr>
      <t>3</t>
    </r>
    <r>
      <rPr>
        <sz val="10"/>
        <color indexed="8"/>
        <rFont val="標楷體"/>
        <family val="4"/>
      </rPr>
      <t>項每學分加</t>
    </r>
    <r>
      <rPr>
        <sz val="10"/>
        <color indexed="8"/>
        <rFont val="Times New Roman"/>
        <family val="1"/>
      </rPr>
      <t>1</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第</t>
    </r>
    <r>
      <rPr>
        <sz val="10"/>
        <color indexed="8"/>
        <rFont val="Times New Roman"/>
        <family val="1"/>
      </rPr>
      <t>4</t>
    </r>
    <r>
      <rPr>
        <sz val="10"/>
        <color indexed="8"/>
        <rFont val="標楷體"/>
        <family val="4"/>
      </rPr>
      <t>項每小時</t>
    </r>
    <r>
      <rPr>
        <sz val="10"/>
        <color indexed="8"/>
        <rFont val="Times New Roman"/>
        <family val="1"/>
      </rPr>
      <t>2</t>
    </r>
    <r>
      <rPr>
        <sz val="10"/>
        <color indexed="8"/>
        <rFont val="標楷體"/>
        <family val="4"/>
      </rPr>
      <t>分</t>
    </r>
    <r>
      <rPr>
        <sz val="10"/>
        <color indexed="8"/>
        <rFont val="Times New Roman"/>
        <family val="1"/>
      </rPr>
      <t xml:space="preserve">
5. </t>
    </r>
    <r>
      <rPr>
        <sz val="10"/>
        <color indexed="8"/>
        <rFont val="標楷體"/>
        <family val="4"/>
      </rPr>
      <t>第</t>
    </r>
    <r>
      <rPr>
        <sz val="10"/>
        <color indexed="8"/>
        <rFont val="Times New Roman"/>
        <family val="1"/>
      </rPr>
      <t>5</t>
    </r>
    <r>
      <rPr>
        <sz val="10"/>
        <color indexed="8"/>
        <rFont val="標楷體"/>
        <family val="4"/>
      </rPr>
      <t>項每門課</t>
    </r>
    <r>
      <rPr>
        <sz val="10"/>
        <color indexed="8"/>
        <rFont val="Times New Roman"/>
        <family val="1"/>
      </rPr>
      <t>2</t>
    </r>
    <r>
      <rPr>
        <sz val="10"/>
        <color indexed="8"/>
        <rFont val="標楷體"/>
        <family val="4"/>
      </rPr>
      <t>分</t>
    </r>
    <r>
      <rPr>
        <sz val="10"/>
        <color indexed="8"/>
        <rFont val="標楷體"/>
        <family val="4"/>
      </rPr>
      <t xml:space="preserve">
</t>
    </r>
    <r>
      <rPr>
        <sz val="10"/>
        <color indexed="8"/>
        <rFont val="Times New Roman"/>
        <family val="1"/>
      </rPr>
      <t xml:space="preserve">6. </t>
    </r>
    <r>
      <rPr>
        <sz val="10"/>
        <color indexed="8"/>
        <rFont val="標楷體"/>
        <family val="4"/>
      </rPr>
      <t>第</t>
    </r>
    <r>
      <rPr>
        <sz val="10"/>
        <color indexed="8"/>
        <rFont val="Times New Roman"/>
        <family val="1"/>
      </rPr>
      <t>6</t>
    </r>
    <r>
      <rPr>
        <sz val="10"/>
        <color indexed="8"/>
        <rFont val="標楷體"/>
        <family val="4"/>
      </rPr>
      <t>項得</t>
    </r>
    <r>
      <rPr>
        <sz val="10"/>
        <color indexed="8"/>
        <rFont val="Times New Roman"/>
        <family val="1"/>
      </rPr>
      <t>20</t>
    </r>
    <r>
      <rPr>
        <sz val="10"/>
        <color indexed="8"/>
        <rFont val="標楷體"/>
        <family val="4"/>
      </rPr>
      <t>分；高於全校平均再加</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7. </t>
    </r>
    <r>
      <rPr>
        <sz val="10"/>
        <color indexed="8"/>
        <rFont val="標楷體"/>
        <family val="4"/>
      </rPr>
      <t>教師自行列舉，系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t>
    </r>
    <r>
      <rPr>
        <sz val="10"/>
        <color indexed="8"/>
        <rFont val="標楷體"/>
        <family val="4"/>
      </rPr>
      <t xml:space="preserve">
</t>
    </r>
  </si>
  <si>
    <r>
      <t xml:space="preserve">1. </t>
    </r>
    <r>
      <rPr>
        <sz val="10"/>
        <color indexed="8"/>
        <rFont val="標楷體"/>
        <family val="4"/>
      </rPr>
      <t>在社區大學、其他社教機構擔任課程教學</t>
    </r>
    <r>
      <rPr>
        <sz val="10"/>
        <color indexed="8"/>
        <rFont val="標楷體"/>
        <family val="4"/>
      </rPr>
      <t xml:space="preserve">
</t>
    </r>
    <r>
      <rPr>
        <sz val="10"/>
        <color indexed="8"/>
        <rFont val="Times New Roman"/>
        <family val="1"/>
      </rPr>
      <t xml:space="preserve">2. </t>
    </r>
    <r>
      <rPr>
        <sz val="10"/>
        <color indexed="8"/>
        <rFont val="標楷體"/>
        <family val="4"/>
      </rPr>
      <t>在本校推廣教育中心擔任課程教學</t>
    </r>
    <r>
      <rPr>
        <sz val="10"/>
        <color indexed="8"/>
        <rFont val="標楷體"/>
        <family val="4"/>
      </rPr>
      <t xml:space="preserve">
</t>
    </r>
    <r>
      <rPr>
        <sz val="10"/>
        <color indexed="8"/>
        <rFont val="Times New Roman"/>
        <family val="1"/>
      </rPr>
      <t xml:space="preserve">3. </t>
    </r>
    <r>
      <rPr>
        <sz val="10"/>
        <color indexed="8"/>
        <rFont val="標楷體"/>
        <family val="4"/>
      </rPr>
      <t>在本校擔任替代課程、補救教學課程教學</t>
    </r>
    <r>
      <rPr>
        <sz val="10"/>
        <color indexed="8"/>
        <rFont val="標楷體"/>
        <family val="4"/>
      </rPr>
      <t xml:space="preserve">
</t>
    </r>
    <r>
      <rPr>
        <sz val="10"/>
        <color indexed="8"/>
        <rFont val="Times New Roman"/>
        <family val="1"/>
      </rPr>
      <t xml:space="preserve">4. </t>
    </r>
    <r>
      <rPr>
        <sz val="10"/>
        <color indexed="8"/>
        <rFont val="標楷體"/>
        <family val="4"/>
      </rPr>
      <t>開發有學分之實習機會</t>
    </r>
    <r>
      <rPr>
        <sz val="10"/>
        <color indexed="8"/>
        <rFont val="標楷體"/>
        <family val="4"/>
      </rPr>
      <t xml:space="preserve">
</t>
    </r>
    <r>
      <rPr>
        <sz val="10"/>
        <color indexed="8"/>
        <rFont val="Times New Roman"/>
        <family val="1"/>
      </rPr>
      <t xml:space="preserve">5. </t>
    </r>
    <r>
      <rPr>
        <sz val="10"/>
        <color indexed="8"/>
        <rFont val="標楷體"/>
        <family val="4"/>
      </rPr>
      <t>全英語授課</t>
    </r>
    <r>
      <rPr>
        <sz val="10"/>
        <color indexed="8"/>
        <rFont val="標楷體"/>
        <family val="4"/>
      </rPr>
      <t xml:space="preserve">
</t>
    </r>
  </si>
  <si>
    <r>
      <t>IA00-8-0-13-WZ81</t>
    </r>
    <r>
      <rPr>
        <sz val="10"/>
        <color indexed="8"/>
        <rFont val="標楷體"/>
        <family val="4"/>
      </rPr>
      <t>【國事系社會參與擴大視野計畫】</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1~3</t>
    </r>
    <r>
      <rPr>
        <sz val="10"/>
        <color indexed="8"/>
        <rFont val="標楷體"/>
        <family val="4"/>
      </rPr>
      <t>項每</t>
    </r>
    <r>
      <rPr>
        <sz val="10"/>
        <color indexed="8"/>
        <rFont val="Times New Roman"/>
        <family val="1"/>
      </rPr>
      <t>2</t>
    </r>
    <r>
      <rPr>
        <sz val="10"/>
        <color indexed="8"/>
        <rFont val="標楷體"/>
        <family val="4"/>
      </rPr>
      <t>小時</t>
    </r>
    <r>
      <rPr>
        <sz val="10"/>
        <color indexed="8"/>
        <rFont val="Times New Roman"/>
        <family val="1"/>
      </rPr>
      <t>1</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4</t>
    </r>
    <r>
      <rPr>
        <sz val="10"/>
        <color indexed="8"/>
        <rFont val="標楷體"/>
        <family val="4"/>
      </rPr>
      <t>項國內實習機會，每一位學生</t>
    </r>
    <r>
      <rPr>
        <sz val="10"/>
        <color indexed="8"/>
        <rFont val="Times New Roman"/>
        <family val="1"/>
      </rPr>
      <t>5</t>
    </r>
    <r>
      <rPr>
        <sz val="10"/>
        <color indexed="8"/>
        <rFont val="標楷體"/>
        <family val="4"/>
      </rPr>
      <t>分；海外實習機會，每一位學生</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第</t>
    </r>
    <r>
      <rPr>
        <sz val="10"/>
        <color indexed="8"/>
        <rFont val="Times New Roman"/>
        <family val="1"/>
      </rPr>
      <t>5</t>
    </r>
    <r>
      <rPr>
        <sz val="10"/>
        <color indexed="8"/>
        <rFont val="標楷體"/>
        <family val="4"/>
      </rPr>
      <t>項開設符合本校「鼓勵教師全英語授課獎補助要點」所之課程，第</t>
    </r>
    <r>
      <rPr>
        <sz val="10"/>
        <color indexed="8"/>
        <rFont val="Times New Roman"/>
        <family val="1"/>
      </rPr>
      <t>4</t>
    </r>
    <r>
      <rPr>
        <sz val="10"/>
        <color indexed="8"/>
        <rFont val="標楷體"/>
        <family val="4"/>
      </rPr>
      <t>門課起</t>
    </r>
    <r>
      <rPr>
        <sz val="10"/>
        <color indexed="8"/>
        <rFont val="Times New Roman"/>
        <family val="1"/>
      </rPr>
      <t>(</t>
    </r>
    <r>
      <rPr>
        <sz val="10"/>
        <color indexed="8"/>
        <rFont val="標楷體"/>
        <family val="4"/>
      </rPr>
      <t>含第</t>
    </r>
    <r>
      <rPr>
        <sz val="10"/>
        <color indexed="8"/>
        <rFont val="Times New Roman"/>
        <family val="1"/>
      </rPr>
      <t>4</t>
    </r>
    <r>
      <rPr>
        <sz val="10"/>
        <color indexed="8"/>
        <rFont val="標楷體"/>
        <family val="4"/>
      </rPr>
      <t>門課</t>
    </r>
    <r>
      <rPr>
        <sz val="10"/>
        <color indexed="8"/>
        <rFont val="Times New Roman"/>
        <family val="1"/>
      </rPr>
      <t>)</t>
    </r>
    <r>
      <rPr>
        <sz val="10"/>
        <color indexed="8"/>
        <rFont val="標楷體"/>
        <family val="4"/>
      </rPr>
      <t>，每門</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教師自行列舉，系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Times New Roman"/>
        <family val="1"/>
      </rPr>
      <t xml:space="preserve">
</t>
    </r>
  </si>
  <si>
    <r>
      <t xml:space="preserve">1. </t>
    </r>
    <r>
      <rPr>
        <sz val="10"/>
        <color indexed="8"/>
        <rFont val="標楷體"/>
        <family val="4"/>
      </rPr>
      <t>課程大綱準時上網。</t>
    </r>
    <r>
      <rPr>
        <sz val="10"/>
        <color indexed="8"/>
        <rFont val="標楷體"/>
        <family val="4"/>
      </rPr>
      <t xml:space="preserve">
</t>
    </r>
    <r>
      <rPr>
        <sz val="10"/>
        <color indexed="8"/>
        <rFont val="Times New Roman"/>
        <family val="1"/>
      </rPr>
      <t xml:space="preserve">2. </t>
    </r>
    <r>
      <rPr>
        <sz val="10"/>
        <color indexed="8"/>
        <rFont val="標楷體"/>
        <family val="4"/>
      </rPr>
      <t>上傳教學教材於網路平台。</t>
    </r>
    <r>
      <rPr>
        <sz val="10"/>
        <color indexed="8"/>
        <rFont val="標楷體"/>
        <family val="4"/>
      </rPr>
      <t xml:space="preserve">
</t>
    </r>
    <r>
      <rPr>
        <sz val="10"/>
        <color indexed="8"/>
        <rFont val="Times New Roman"/>
        <family val="1"/>
      </rPr>
      <t xml:space="preserve">3. </t>
    </r>
    <r>
      <rPr>
        <sz val="10"/>
        <color indexed="8"/>
        <rFont val="標楷體"/>
        <family val="4"/>
      </rPr>
      <t>繳交期中預警學生名單（如無預警學生名單，則已於系統上確認）。</t>
    </r>
    <r>
      <rPr>
        <sz val="10"/>
        <color indexed="8"/>
        <rFont val="標楷體"/>
        <family val="4"/>
      </rPr>
      <t xml:space="preserve">
</t>
    </r>
    <r>
      <rPr>
        <sz val="10"/>
        <color indexed="8"/>
        <rFont val="Times New Roman"/>
        <family val="1"/>
      </rPr>
      <t xml:space="preserve">4. </t>
    </r>
    <r>
      <rPr>
        <sz val="10"/>
        <color indexed="8"/>
        <rFont val="標楷體"/>
        <family val="4"/>
      </rPr>
      <t>準時繳交學生學習成績，且無更改成績紀錄。</t>
    </r>
    <r>
      <rPr>
        <sz val="10"/>
        <color indexed="8"/>
        <rFont val="標楷體"/>
        <family val="4"/>
      </rPr>
      <t xml:space="preserve">
</t>
    </r>
    <r>
      <rPr>
        <sz val="10"/>
        <color indexed="8"/>
        <rFont val="Times New Roman"/>
        <family val="1"/>
      </rPr>
      <t xml:space="preserve">5. </t>
    </r>
    <r>
      <rPr>
        <sz val="10"/>
        <color indexed="8"/>
        <rFont val="標楷體"/>
        <family val="4"/>
      </rPr>
      <t>未違反調、補課相關規定（包含期中、期末考週之考試及上課規定）。</t>
    </r>
    <r>
      <rPr>
        <sz val="10"/>
        <color indexed="8"/>
        <rFont val="標楷體"/>
        <family val="4"/>
      </rPr>
      <t xml:space="preserve">
</t>
    </r>
    <r>
      <rPr>
        <sz val="10"/>
        <color indexed="8"/>
        <rFont val="Times New Roman"/>
        <family val="1"/>
      </rPr>
      <t xml:space="preserve">6. </t>
    </r>
    <r>
      <rPr>
        <sz val="10"/>
        <color indexed="8"/>
        <rFont val="標楷體"/>
        <family val="4"/>
      </rPr>
      <t>教學意見調查結果達校方規定標準。</t>
    </r>
    <r>
      <rPr>
        <sz val="10"/>
        <color indexed="8"/>
        <rFont val="標楷體"/>
        <family val="4"/>
      </rPr>
      <t xml:space="preserve">
</t>
    </r>
    <r>
      <rPr>
        <sz val="10"/>
        <color indexed="8"/>
        <rFont val="Times New Roman"/>
        <family val="1"/>
      </rPr>
      <t xml:space="preserve">7. </t>
    </r>
    <r>
      <rPr>
        <sz val="10"/>
        <color indexed="8"/>
        <rFont val="標楷體"/>
        <family val="4"/>
      </rPr>
      <t>符合留校</t>
    </r>
    <r>
      <rPr>
        <sz val="10"/>
        <color indexed="8"/>
        <rFont val="Times New Roman"/>
        <family val="1"/>
      </rPr>
      <t>8</t>
    </r>
    <r>
      <rPr>
        <sz val="10"/>
        <color indexed="8"/>
        <rFont val="標楷體"/>
        <family val="4"/>
      </rPr>
      <t>個半天及每週</t>
    </r>
    <r>
      <rPr>
        <sz val="10"/>
        <color indexed="8"/>
        <rFont val="Times New Roman"/>
        <family val="1"/>
      </rPr>
      <t>4</t>
    </r>
    <r>
      <rPr>
        <sz val="10"/>
        <color indexed="8"/>
        <rFont val="標楷體"/>
        <family val="4"/>
      </rPr>
      <t>小時</t>
    </r>
    <r>
      <rPr>
        <sz val="10"/>
        <color indexed="8"/>
        <rFont val="Times New Roman"/>
        <family val="1"/>
      </rPr>
      <t>office hours</t>
    </r>
    <r>
      <rPr>
        <sz val="10"/>
        <color indexed="8"/>
        <rFont val="標楷體"/>
        <family val="4"/>
      </rPr>
      <t>輔導學生之時段</t>
    </r>
    <r>
      <rPr>
        <sz val="10"/>
        <color indexed="8"/>
        <rFont val="標楷體"/>
        <family val="4"/>
      </rPr>
      <t xml:space="preserve">
</t>
    </r>
    <r>
      <rPr>
        <sz val="10"/>
        <color indexed="8"/>
        <rFont val="Times New Roman"/>
        <family val="1"/>
      </rPr>
      <t xml:space="preserve">8. </t>
    </r>
    <r>
      <rPr>
        <sz val="10"/>
        <color indexed="8"/>
        <rFont val="標楷體"/>
        <family val="4"/>
      </rPr>
      <t>按時完成上課點名（線上點名）傳送</t>
    </r>
    <r>
      <rPr>
        <sz val="10"/>
        <color indexed="8"/>
        <rFont val="標楷體"/>
        <family val="4"/>
      </rPr>
      <t xml:space="preserve">
</t>
    </r>
  </si>
  <si>
    <r>
      <t xml:space="preserve">1. </t>
    </r>
    <r>
      <rPr>
        <sz val="10"/>
        <color indexed="8"/>
        <rFont val="標楷體"/>
        <family val="4"/>
      </rPr>
      <t>每達成一項</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教師自行列舉，系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r>
      <rPr>
        <sz val="10"/>
        <color indexed="8"/>
        <rFont val="Times New Roman"/>
        <family val="1"/>
      </rPr>
      <t xml:space="preserve">
</t>
    </r>
  </si>
  <si>
    <r>
      <rPr>
        <sz val="10"/>
        <color indexed="8"/>
        <rFont val="標楷體"/>
        <family val="4"/>
      </rPr>
      <t>參加校、院、系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、中心舉辦之教學與研究相關研習、訓練、進修並取得證書（證明）或資格者</t>
    </r>
  </si>
  <si>
    <r>
      <t xml:space="preserve">1. </t>
    </r>
    <r>
      <rPr>
        <sz val="10"/>
        <color indexed="8"/>
        <rFont val="標楷體"/>
        <family val="4"/>
      </rPr>
      <t>每參加</t>
    </r>
    <r>
      <rPr>
        <sz val="10"/>
        <color indexed="8"/>
        <rFont val="Times New Roman"/>
        <family val="1"/>
      </rPr>
      <t>1</t>
    </r>
    <r>
      <rPr>
        <sz val="10"/>
        <color indexed="8"/>
        <rFont val="標楷體"/>
        <family val="4"/>
      </rPr>
      <t>項</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</si>
  <si>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 xml:space="preserve">1. </t>
    </r>
    <r>
      <rPr>
        <sz val="10"/>
        <color indexed="8"/>
        <rFont val="標楷體"/>
        <family val="4"/>
      </rPr>
      <t>前往相關產業研習</t>
    </r>
    <r>
      <rPr>
        <sz val="10"/>
        <color indexed="8"/>
        <rFont val="標楷體"/>
        <family val="4"/>
      </rPr>
      <t xml:space="preserve">
</t>
    </r>
    <r>
      <rPr>
        <sz val="10"/>
        <color indexed="8"/>
        <rFont val="Times New Roman"/>
        <family val="1"/>
      </rPr>
      <t xml:space="preserve">2. </t>
    </r>
    <r>
      <rPr>
        <sz val="10"/>
        <color indexed="8"/>
        <rFont val="標楷體"/>
        <family val="4"/>
      </rPr>
      <t>取得校、院、系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、中心認可有效期間之專業證照</t>
    </r>
    <r>
      <rPr>
        <sz val="10"/>
        <color indexed="8"/>
        <rFont val="標楷體"/>
        <family val="4"/>
      </rPr>
      <t xml:space="preserve">
</t>
    </r>
    <r>
      <rPr>
        <sz val="10"/>
        <color indexed="8"/>
        <rFont val="Times New Roman"/>
        <family val="1"/>
      </rPr>
      <t xml:space="preserve">3. </t>
    </r>
    <r>
      <rPr>
        <sz val="10"/>
        <color indexed="8"/>
        <rFont val="標楷體"/>
        <family val="4"/>
      </rPr>
      <t>獲學術研究、科技性或藝文性等獎項</t>
    </r>
    <r>
      <rPr>
        <sz val="10"/>
        <color indexed="8"/>
        <rFont val="標楷體"/>
        <family val="4"/>
      </rPr>
      <t xml:space="preserve">
</t>
    </r>
    <r>
      <rPr>
        <sz val="10"/>
        <color indexed="8"/>
        <rFont val="Times New Roman"/>
        <family val="1"/>
      </rPr>
      <t xml:space="preserve">4. </t>
    </r>
    <r>
      <rPr>
        <sz val="10"/>
        <color indexed="8"/>
        <rFont val="標楷體"/>
        <family val="4"/>
      </rPr>
      <t>獲得發明專利</t>
    </r>
    <r>
      <rPr>
        <sz val="10"/>
        <color indexed="8"/>
        <rFont val="標楷體"/>
        <family val="4"/>
      </rPr>
      <t xml:space="preserve">
</t>
    </r>
    <r>
      <rPr>
        <sz val="10"/>
        <color indexed="8"/>
        <rFont val="Times New Roman"/>
        <family val="1"/>
      </rPr>
      <t xml:space="preserve">5. </t>
    </r>
    <r>
      <rPr>
        <sz val="10"/>
        <color indexed="8"/>
        <rFont val="標楷體"/>
        <family val="4"/>
      </rPr>
      <t>擔任與專業相關之專題演講或展演</t>
    </r>
    <r>
      <rPr>
        <sz val="10"/>
        <color indexed="8"/>
        <rFont val="標楷體"/>
        <family val="4"/>
      </rPr>
      <t xml:space="preserve">
</t>
    </r>
    <r>
      <rPr>
        <sz val="10"/>
        <color indexed="8"/>
        <rFont val="Times New Roman"/>
        <family val="1"/>
      </rPr>
      <t xml:space="preserve">6. </t>
    </r>
    <r>
      <rPr>
        <sz val="10"/>
        <color indexed="8"/>
        <rFont val="標楷體"/>
        <family val="4"/>
      </rPr>
      <t>擔任學術研討會引言人、主持人或講評人</t>
    </r>
    <r>
      <rPr>
        <sz val="10"/>
        <color indexed="8"/>
        <rFont val="標楷體"/>
        <family val="4"/>
      </rPr>
      <t xml:space="preserve">
</t>
    </r>
  </si>
  <si>
    <r>
      <t>IA00-7-0-10-EI70</t>
    </r>
    <r>
      <rPr>
        <sz val="10"/>
        <color indexed="8"/>
        <rFont val="標楷體"/>
        <family val="4"/>
      </rPr>
      <t>【師生實務增能及增進教師提升專長計畫】</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t>
    </r>
    <r>
      <rPr>
        <sz val="10"/>
        <color indexed="8"/>
        <rFont val="標楷體"/>
        <family val="4"/>
      </rPr>
      <t>項每小時</t>
    </r>
    <r>
      <rPr>
        <sz val="10"/>
        <color indexed="8"/>
        <rFont val="Times New Roman"/>
        <family val="1"/>
      </rPr>
      <t>0.25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2</t>
    </r>
    <r>
      <rPr>
        <sz val="10"/>
        <color indexed="8"/>
        <rFont val="標楷體"/>
        <family val="4"/>
      </rPr>
      <t>項有效期間之政府證照每張</t>
    </r>
    <r>
      <rPr>
        <sz val="10"/>
        <color indexed="8"/>
        <rFont val="Times New Roman"/>
        <family val="1"/>
      </rPr>
      <t>15</t>
    </r>
    <r>
      <rPr>
        <sz val="10"/>
        <color indexed="8"/>
        <rFont val="標楷體"/>
        <family val="4"/>
      </rPr>
      <t>分；取得</t>
    </r>
    <r>
      <rPr>
        <sz val="10"/>
        <color indexed="8"/>
        <rFont val="Times New Roman"/>
        <family val="1"/>
      </rPr>
      <t>3</t>
    </r>
    <r>
      <rPr>
        <sz val="10"/>
        <color indexed="8"/>
        <rFont val="標楷體"/>
        <family val="4"/>
      </rPr>
      <t>年內之非政府證照每張</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第</t>
    </r>
    <r>
      <rPr>
        <sz val="10"/>
        <color indexed="8"/>
        <rFont val="Times New Roman"/>
        <family val="1"/>
      </rPr>
      <t>3~4</t>
    </r>
    <r>
      <rPr>
        <sz val="10"/>
        <color indexed="8"/>
        <rFont val="標楷體"/>
        <family val="4"/>
      </rPr>
      <t>項每案</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第</t>
    </r>
    <r>
      <rPr>
        <sz val="10"/>
        <color indexed="8"/>
        <rFont val="Times New Roman"/>
        <family val="1"/>
      </rPr>
      <t>5~6</t>
    </r>
    <r>
      <rPr>
        <sz val="10"/>
        <color indexed="8"/>
        <rFont val="標楷體"/>
        <family val="4"/>
      </rPr>
      <t>項每案</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</si>
  <si>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rPr>
        <sz val="10"/>
        <color indexed="8"/>
        <rFont val="標楷體"/>
        <family val="4"/>
      </rPr>
      <t>學術論文出版</t>
    </r>
    <r>
      <rPr>
        <sz val="10"/>
        <color indexed="8"/>
        <rFont val="標楷體"/>
        <family val="4"/>
      </rPr>
      <t xml:space="preserve">
</t>
    </r>
    <r>
      <rPr>
        <sz val="10"/>
        <color indexed="8"/>
        <rFont val="Times New Roman"/>
        <family val="1"/>
      </rPr>
      <t xml:space="preserve">1. </t>
    </r>
    <r>
      <rPr>
        <sz val="10"/>
        <color indexed="8"/>
        <rFont val="標楷體"/>
        <family val="4"/>
      </rPr>
      <t>具</t>
    </r>
    <r>
      <rPr>
        <sz val="10"/>
        <color indexed="8"/>
        <rFont val="Times New Roman"/>
        <family val="1"/>
      </rPr>
      <t>ISBN</t>
    </r>
    <r>
      <rPr>
        <sz val="10"/>
        <color indexed="8"/>
        <rFont val="標楷體"/>
        <family val="4"/>
      </rPr>
      <t>國際標準書號且由大學出版社</t>
    </r>
    <r>
      <rPr>
        <sz val="10"/>
        <color indexed="8"/>
        <rFont val="Times New Roman"/>
        <family val="1"/>
      </rPr>
      <t>(academic press)</t>
    </r>
    <r>
      <rPr>
        <sz val="10"/>
        <color indexed="8"/>
        <rFont val="標楷體"/>
        <family val="4"/>
      </rPr>
      <t>出版或屬學術研究類專書</t>
    </r>
    <r>
      <rPr>
        <sz val="10"/>
        <color indexed="8"/>
        <rFont val="標楷體"/>
        <family val="4"/>
      </rPr>
      <t xml:space="preserve">
</t>
    </r>
    <r>
      <rPr>
        <sz val="10"/>
        <color indexed="8"/>
        <rFont val="Times New Roman"/>
        <family val="1"/>
      </rPr>
      <t xml:space="preserve">2. </t>
    </r>
    <r>
      <rPr>
        <sz val="10"/>
        <color indexed="8"/>
        <rFont val="標楷體"/>
        <family val="4"/>
      </rPr>
      <t>發表於有審查制度之學術性學報、期刊論文</t>
    </r>
    <r>
      <rPr>
        <sz val="10"/>
        <color indexed="8"/>
        <rFont val="標楷體"/>
        <family val="4"/>
      </rPr>
      <t xml:space="preserve">
</t>
    </r>
    <r>
      <rPr>
        <sz val="10"/>
        <color indexed="8"/>
        <rFont val="Times New Roman"/>
        <family val="1"/>
      </rPr>
      <t xml:space="preserve">3. </t>
    </r>
    <r>
      <rPr>
        <sz val="10"/>
        <color indexed="8"/>
        <rFont val="標楷體"/>
        <family val="4"/>
      </rPr>
      <t>具</t>
    </r>
    <r>
      <rPr>
        <sz val="10"/>
        <color indexed="8"/>
        <rFont val="Times New Roman"/>
        <family val="1"/>
      </rPr>
      <t>ISBN</t>
    </r>
    <r>
      <rPr>
        <sz val="10"/>
        <color indexed="8"/>
        <rFont val="標楷體"/>
        <family val="4"/>
      </rPr>
      <t>國際標準書號且正式出版之學術專書篇章或章節</t>
    </r>
    <r>
      <rPr>
        <sz val="10"/>
        <color indexed="8"/>
        <rFont val="標楷體"/>
        <family val="4"/>
      </rPr>
      <t xml:space="preserve">
</t>
    </r>
    <r>
      <rPr>
        <sz val="10"/>
        <color indexed="8"/>
        <rFont val="Times New Roman"/>
        <family val="1"/>
      </rPr>
      <t xml:space="preserve">4. </t>
    </r>
    <r>
      <rPr>
        <sz val="10"/>
        <color indexed="8"/>
        <rFont val="標楷體"/>
        <family val="4"/>
      </rPr>
      <t>具</t>
    </r>
    <r>
      <rPr>
        <sz val="10"/>
        <color indexed="8"/>
        <rFont val="Times New Roman"/>
        <family val="1"/>
      </rPr>
      <t>ISBN</t>
    </r>
    <r>
      <rPr>
        <sz val="10"/>
        <color indexed="8"/>
        <rFont val="標楷體"/>
        <family val="4"/>
      </rPr>
      <t>國際標準書號且由一般出版社</t>
    </r>
    <r>
      <rPr>
        <sz val="10"/>
        <color indexed="8"/>
        <rFont val="Times New Roman"/>
        <family val="1"/>
      </rPr>
      <t>(commercial press)</t>
    </r>
    <r>
      <rPr>
        <sz val="10"/>
        <color indexed="8"/>
        <rFont val="標楷體"/>
        <family val="4"/>
      </rPr>
      <t>出版之學術專書</t>
    </r>
    <r>
      <rPr>
        <sz val="10"/>
        <color indexed="8"/>
        <rFont val="標楷體"/>
        <family val="4"/>
      </rPr>
      <t xml:space="preserve">
</t>
    </r>
    <r>
      <rPr>
        <sz val="10"/>
        <color indexed="8"/>
        <rFont val="Times New Roman"/>
        <family val="1"/>
      </rPr>
      <t xml:space="preserve">5. </t>
    </r>
    <r>
      <rPr>
        <sz val="10"/>
        <color indexed="8"/>
        <rFont val="標楷體"/>
        <family val="4"/>
      </rPr>
      <t>發表於學術性研討會論文（論文集）</t>
    </r>
    <r>
      <rPr>
        <sz val="10"/>
        <color indexed="8"/>
        <rFont val="標楷體"/>
        <family val="4"/>
      </rPr>
      <t xml:space="preserve">
</t>
    </r>
  </si>
  <si>
    <r>
      <t>IA00-8-0-15-WZ81</t>
    </r>
    <r>
      <rPr>
        <sz val="10"/>
        <color indexed="8"/>
        <rFont val="標楷體"/>
        <family val="4"/>
      </rPr>
      <t>【國際事務專業課程深化策略</t>
    </r>
    <r>
      <rPr>
        <sz val="10"/>
        <color indexed="8"/>
        <rFont val="Times New Roman"/>
        <family val="1"/>
      </rPr>
      <t>-</t>
    </r>
    <r>
      <rPr>
        <sz val="10"/>
        <color indexed="8"/>
        <rFont val="標楷體"/>
        <family val="4"/>
      </rPr>
      <t>教師出版】</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t>
    </r>
    <r>
      <rPr>
        <sz val="10"/>
        <color indexed="8"/>
        <rFont val="標楷體"/>
        <family val="4"/>
      </rPr>
      <t>項每案</t>
    </r>
    <r>
      <rPr>
        <sz val="10"/>
        <color indexed="8"/>
        <rFont val="Times New Roman"/>
        <family val="1"/>
      </rPr>
      <t>25</t>
    </r>
    <r>
      <rPr>
        <sz val="10"/>
        <color indexed="8"/>
        <rFont val="標楷體"/>
        <family val="4"/>
      </rPr>
      <t>分（需標明文藻）。</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2~4</t>
    </r>
    <r>
      <rPr>
        <sz val="10"/>
        <color indexed="8"/>
        <rFont val="標楷體"/>
        <family val="4"/>
      </rPr>
      <t>項每案</t>
    </r>
    <r>
      <rPr>
        <sz val="10"/>
        <color indexed="8"/>
        <rFont val="Times New Roman"/>
        <family val="1"/>
      </rPr>
      <t>20</t>
    </r>
    <r>
      <rPr>
        <sz val="10"/>
        <color indexed="8"/>
        <rFont val="標楷體"/>
        <family val="4"/>
      </rPr>
      <t>分</t>
    </r>
    <r>
      <rPr>
        <sz val="10"/>
        <color indexed="8"/>
        <rFont val="Times New Roman"/>
        <family val="1"/>
      </rPr>
      <t>(</t>
    </r>
    <r>
      <rPr>
        <sz val="10"/>
        <color indexed="8"/>
        <rFont val="標楷體"/>
        <family val="4"/>
      </rPr>
      <t>需標明文藻</t>
    </r>
    <r>
      <rPr>
        <sz val="10"/>
        <color indexed="8"/>
        <rFont val="Times New Roman"/>
        <family val="1"/>
      </rPr>
      <t xml:space="preserve">)
3. </t>
    </r>
    <r>
      <rPr>
        <sz val="10"/>
        <color indexed="8"/>
        <rFont val="標楷體"/>
        <family val="4"/>
      </rPr>
      <t>第</t>
    </r>
    <r>
      <rPr>
        <sz val="10"/>
        <color indexed="8"/>
        <rFont val="Times New Roman"/>
        <family val="1"/>
      </rPr>
      <t>5</t>
    </r>
    <r>
      <rPr>
        <sz val="10"/>
        <color indexed="8"/>
        <rFont val="標楷體"/>
        <family val="4"/>
      </rPr>
      <t>項，國內學術研討會每篇</t>
    </r>
    <r>
      <rPr>
        <sz val="10"/>
        <color indexed="8"/>
        <rFont val="Times New Roman"/>
        <family val="1"/>
      </rPr>
      <t>10</t>
    </r>
    <r>
      <rPr>
        <sz val="10"/>
        <color indexed="8"/>
        <rFont val="標楷體"/>
        <family val="4"/>
      </rPr>
      <t>分</t>
    </r>
    <r>
      <rPr>
        <sz val="10"/>
        <color indexed="8"/>
        <rFont val="Times New Roman"/>
        <family val="1"/>
      </rPr>
      <t>(</t>
    </r>
    <r>
      <rPr>
        <sz val="10"/>
        <color indexed="8"/>
        <rFont val="標楷體"/>
        <family val="4"/>
      </rPr>
      <t>需標明文藻</t>
    </r>
    <r>
      <rPr>
        <sz val="10"/>
        <color indexed="8"/>
        <rFont val="Times New Roman"/>
        <family val="1"/>
      </rPr>
      <t>)</t>
    </r>
    <r>
      <rPr>
        <sz val="10"/>
        <color indexed="8"/>
        <rFont val="標楷體"/>
        <family val="4"/>
      </rPr>
      <t>；國際學術研討會每篇</t>
    </r>
    <r>
      <rPr>
        <sz val="10"/>
        <color indexed="8"/>
        <rFont val="Times New Roman"/>
        <family val="1"/>
      </rPr>
      <t>15</t>
    </r>
    <r>
      <rPr>
        <sz val="10"/>
        <color indexed="8"/>
        <rFont val="標楷體"/>
        <family val="4"/>
      </rPr>
      <t>分</t>
    </r>
    <r>
      <rPr>
        <sz val="10"/>
        <color indexed="8"/>
        <rFont val="Times New Roman"/>
        <family val="1"/>
      </rPr>
      <t>(</t>
    </r>
    <r>
      <rPr>
        <sz val="10"/>
        <color indexed="8"/>
        <rFont val="標楷體"/>
        <family val="4"/>
      </rPr>
      <t>需標明文藻</t>
    </r>
    <r>
      <rPr>
        <sz val="10"/>
        <color indexed="8"/>
        <rFont val="Times New Roman"/>
        <family val="1"/>
      </rPr>
      <t xml:space="preserve">)
4. </t>
    </r>
    <r>
      <rPr>
        <sz val="10"/>
        <color indexed="8"/>
        <rFont val="標楷體"/>
        <family val="4"/>
      </rPr>
      <t>各項次之研究著作若為多人合著者，分數採平均分配</t>
    </r>
    <r>
      <rPr>
        <sz val="10"/>
        <color indexed="8"/>
        <rFont val="標楷體"/>
        <family val="4"/>
      </rPr>
      <t xml:space="preserve">
</t>
    </r>
    <r>
      <rPr>
        <sz val="10"/>
        <color indexed="8"/>
        <rFont val="Times New Roman"/>
        <family val="1"/>
      </rPr>
      <t xml:space="preserve">5.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</si>
  <si>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 xml:space="preserve">1. </t>
    </r>
    <r>
      <rPr>
        <sz val="10"/>
        <color indexed="8"/>
        <rFont val="標楷體"/>
        <family val="4"/>
      </rPr>
      <t>申請教育部、科技部，或政府相關部門課程教學、活動相關獎補助計畫</t>
    </r>
    <r>
      <rPr>
        <sz val="10"/>
        <color indexed="8"/>
        <rFont val="標楷體"/>
        <family val="4"/>
      </rPr>
      <t xml:space="preserve">
</t>
    </r>
    <r>
      <rPr>
        <sz val="10"/>
        <color indexed="8"/>
        <rFont val="Times New Roman"/>
        <family val="1"/>
      </rPr>
      <t xml:space="preserve">2. </t>
    </r>
    <r>
      <rPr>
        <sz val="10"/>
        <color indexed="8"/>
        <rFont val="標楷體"/>
        <family val="4"/>
      </rPr>
      <t>申請校外各項私部門之競爭型經費計畫</t>
    </r>
    <r>
      <rPr>
        <sz val="10"/>
        <color indexed="8"/>
        <rFont val="標楷體"/>
        <family val="4"/>
      </rPr>
      <t xml:space="preserve">
</t>
    </r>
  </si>
  <si>
    <r>
      <t>IA00-2-0-2-EI82</t>
    </r>
    <r>
      <rPr>
        <sz val="10"/>
        <color indexed="8"/>
        <rFont val="標楷體"/>
        <family val="4"/>
      </rPr>
      <t>【國事系教師跨領域能量升級計畫】</t>
    </r>
    <r>
      <rPr>
        <sz val="10"/>
        <color indexed="8"/>
        <rFont val="標楷體"/>
        <family val="4"/>
      </rPr>
      <t xml:space="preserve">
</t>
    </r>
    <r>
      <rPr>
        <sz val="10"/>
        <color indexed="8"/>
        <rFont val="Times New Roman"/>
        <family val="1"/>
      </rPr>
      <t xml:space="preserve">
1. </t>
    </r>
    <r>
      <rPr>
        <sz val="10"/>
        <color indexed="8"/>
        <rFont val="標楷體"/>
        <family val="4"/>
      </rPr>
      <t>獲通過者，計畫主持人每案</t>
    </r>
    <r>
      <rPr>
        <sz val="10"/>
        <color indexed="8"/>
        <rFont val="Times New Roman"/>
        <family val="1"/>
      </rPr>
      <t>30</t>
    </r>
    <r>
      <rPr>
        <sz val="10"/>
        <color indexed="8"/>
        <rFont val="標楷體"/>
        <family val="4"/>
      </rPr>
      <t>分，子計畫主持人每案</t>
    </r>
    <r>
      <rPr>
        <sz val="10"/>
        <color indexed="8"/>
        <rFont val="Times New Roman"/>
        <family val="1"/>
      </rPr>
      <t>15</t>
    </r>
    <r>
      <rPr>
        <sz val="10"/>
        <color indexed="8"/>
        <rFont val="標楷體"/>
        <family val="4"/>
      </rPr>
      <t>分，協同計畫主持人每案</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未獲通過者，分數減半</t>
    </r>
    <r>
      <rPr>
        <sz val="10"/>
        <color indexed="8"/>
        <rFont val="標楷體"/>
        <family val="4"/>
      </rPr>
      <t xml:space="preserve">
</t>
    </r>
    <r>
      <rPr>
        <sz val="10"/>
        <color indexed="8"/>
        <rFont val="Times New Roman"/>
        <family val="1"/>
      </rPr>
      <t xml:space="preserve">3.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</si>
  <si>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 xml:space="preserve">1. </t>
    </r>
    <r>
      <rPr>
        <sz val="10"/>
        <color indexed="8"/>
        <rFont val="標楷體"/>
        <family val="4"/>
      </rPr>
      <t>執行產官學合作</t>
    </r>
    <r>
      <rPr>
        <sz val="10"/>
        <color indexed="8"/>
        <rFont val="Times New Roman"/>
        <family val="1"/>
      </rPr>
      <t>(</t>
    </r>
    <r>
      <rPr>
        <sz val="10"/>
        <color indexed="8"/>
        <rFont val="標楷體"/>
        <family val="4"/>
      </rPr>
      <t>研究</t>
    </r>
    <r>
      <rPr>
        <sz val="10"/>
        <color indexed="8"/>
        <rFont val="Times New Roman"/>
        <family val="1"/>
      </rPr>
      <t>)</t>
    </r>
    <r>
      <rPr>
        <sz val="10"/>
        <color indexed="8"/>
        <rFont val="標楷體"/>
        <family val="4"/>
      </rPr>
      <t>第二案</t>
    </r>
    <r>
      <rPr>
        <sz val="10"/>
        <color indexed="8"/>
        <rFont val="標楷體"/>
        <family val="4"/>
      </rPr>
      <t xml:space="preserve">
</t>
    </r>
    <r>
      <rPr>
        <sz val="10"/>
        <color indexed="8"/>
        <rFont val="Times New Roman"/>
        <family val="1"/>
      </rPr>
      <t xml:space="preserve">2. </t>
    </r>
    <r>
      <rPr>
        <sz val="10"/>
        <color indexed="8"/>
        <rFont val="標楷體"/>
        <family val="4"/>
      </rPr>
      <t>執行科技部、教育部計畫第二案</t>
    </r>
    <r>
      <rPr>
        <sz val="10"/>
        <color indexed="8"/>
        <rFont val="標楷體"/>
        <family val="4"/>
      </rPr>
      <t xml:space="preserve">
</t>
    </r>
    <r>
      <rPr>
        <sz val="10"/>
        <color indexed="8"/>
        <rFont val="Times New Roman"/>
        <family val="1"/>
      </rPr>
      <t xml:space="preserve">3. </t>
    </r>
    <r>
      <rPr>
        <sz val="10"/>
        <color indexed="8"/>
        <rFont val="標楷體"/>
        <family val="4"/>
      </rPr>
      <t>執行校內專題研究案</t>
    </r>
    <r>
      <rPr>
        <sz val="10"/>
        <color indexed="8"/>
        <rFont val="標楷體"/>
        <family val="4"/>
      </rPr>
      <t xml:space="preserve">
</t>
    </r>
  </si>
  <si>
    <r>
      <t>IA00-7-0-11-EI52</t>
    </r>
    <r>
      <rPr>
        <sz val="10"/>
        <color indexed="8"/>
        <rFont val="標楷體"/>
        <family val="4"/>
      </rPr>
      <t>【產學攜手合作專案計畫】</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t>
    </r>
    <r>
      <rPr>
        <sz val="10"/>
        <color indexed="8"/>
        <rFont val="標楷體"/>
        <family val="4"/>
      </rPr>
      <t>項，總金額且為</t>
    </r>
    <r>
      <rPr>
        <sz val="10"/>
        <color indexed="8"/>
        <rFont val="Times New Roman"/>
        <family val="1"/>
      </rPr>
      <t>10</t>
    </r>
    <r>
      <rPr>
        <sz val="10"/>
        <color indexed="8"/>
        <rFont val="標楷體"/>
        <family val="4"/>
      </rPr>
      <t>萬元</t>
    </r>
    <r>
      <rPr>
        <sz val="10"/>
        <color indexed="8"/>
        <rFont val="Times New Roman"/>
        <family val="1"/>
      </rPr>
      <t>(</t>
    </r>
    <r>
      <rPr>
        <sz val="10"/>
        <color indexed="8"/>
        <rFont val="標楷體"/>
        <family val="4"/>
      </rPr>
      <t>含</t>
    </r>
    <r>
      <rPr>
        <sz val="10"/>
        <color indexed="8"/>
        <rFont val="Times New Roman"/>
        <family val="1"/>
      </rPr>
      <t>)</t>
    </r>
    <r>
      <rPr>
        <sz val="10"/>
        <color indexed="8"/>
        <rFont val="標楷體"/>
        <family val="4"/>
      </rPr>
      <t>以上，每案</t>
    </r>
    <r>
      <rPr>
        <sz val="10"/>
        <color indexed="8"/>
        <rFont val="Times New Roman"/>
        <family val="1"/>
      </rPr>
      <t>20</t>
    </r>
    <r>
      <rPr>
        <sz val="10"/>
        <color indexed="8"/>
        <rFont val="標楷體"/>
        <family val="4"/>
      </rPr>
      <t>分；</t>
    </r>
    <r>
      <rPr>
        <sz val="10"/>
        <color indexed="8"/>
        <rFont val="Times New Roman"/>
        <family val="1"/>
      </rPr>
      <t>5</t>
    </r>
    <r>
      <rPr>
        <sz val="10"/>
        <color indexed="8"/>
        <rFont val="標楷體"/>
        <family val="4"/>
      </rPr>
      <t>萬元</t>
    </r>
    <r>
      <rPr>
        <sz val="10"/>
        <color indexed="8"/>
        <rFont val="Times New Roman"/>
        <family val="1"/>
      </rPr>
      <t>(</t>
    </r>
    <r>
      <rPr>
        <sz val="10"/>
        <color indexed="8"/>
        <rFont val="標楷體"/>
        <family val="4"/>
      </rPr>
      <t>含</t>
    </r>
    <r>
      <rPr>
        <sz val="10"/>
        <color indexed="8"/>
        <rFont val="Times New Roman"/>
        <family val="1"/>
      </rPr>
      <t>)</t>
    </r>
    <r>
      <rPr>
        <sz val="10"/>
        <color indexed="8"/>
        <rFont val="標楷體"/>
        <family val="4"/>
      </rPr>
      <t>以上未達</t>
    </r>
    <r>
      <rPr>
        <sz val="10"/>
        <color indexed="8"/>
        <rFont val="Times New Roman"/>
        <family val="1"/>
      </rPr>
      <t>10</t>
    </r>
    <r>
      <rPr>
        <sz val="10"/>
        <color indexed="8"/>
        <rFont val="標楷體"/>
        <family val="4"/>
      </rPr>
      <t>萬者，每案</t>
    </r>
    <r>
      <rPr>
        <sz val="10"/>
        <color indexed="8"/>
        <rFont val="Times New Roman"/>
        <family val="1"/>
      </rPr>
      <t>10</t>
    </r>
    <r>
      <rPr>
        <sz val="10"/>
        <color indexed="8"/>
        <rFont val="標楷體"/>
        <family val="4"/>
      </rPr>
      <t>分；未達</t>
    </r>
    <r>
      <rPr>
        <sz val="10"/>
        <color indexed="8"/>
        <rFont val="Times New Roman"/>
        <family val="1"/>
      </rPr>
      <t>5</t>
    </r>
    <r>
      <rPr>
        <sz val="10"/>
        <color indexed="8"/>
        <rFont val="標楷體"/>
        <family val="4"/>
      </rPr>
      <t>萬元者，每案</t>
    </r>
    <r>
      <rPr>
        <sz val="10"/>
        <color indexed="8"/>
        <rFont val="Times New Roman"/>
        <family val="1"/>
      </rPr>
      <t>3</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2</t>
    </r>
    <r>
      <rPr>
        <sz val="10"/>
        <color indexed="8"/>
        <rFont val="標楷體"/>
        <family val="4"/>
      </rPr>
      <t>項，每案</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第</t>
    </r>
    <r>
      <rPr>
        <sz val="10"/>
        <color indexed="8"/>
        <rFont val="Times New Roman"/>
        <family val="1"/>
      </rPr>
      <t>3</t>
    </r>
    <r>
      <rPr>
        <sz val="10"/>
        <color indexed="8"/>
        <rFont val="標楷體"/>
        <family val="4"/>
      </rPr>
      <t>項，每案</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主持科技部、教育部等政府機關之專案研究案者，得列計主持人與共同主持人</t>
    </r>
    <r>
      <rPr>
        <sz val="10"/>
        <color indexed="8"/>
        <rFont val="標楷體"/>
        <family val="4"/>
      </rPr>
      <t xml:space="preserve">
</t>
    </r>
    <r>
      <rPr>
        <sz val="10"/>
        <color indexed="8"/>
        <rFont val="Times New Roman"/>
        <family val="1"/>
      </rPr>
      <t xml:space="preserve">5. </t>
    </r>
    <r>
      <rPr>
        <sz val="10"/>
        <color indexed="8"/>
        <rFont val="標楷體"/>
        <family val="4"/>
      </rPr>
      <t>其他專案研究</t>
    </r>
    <r>
      <rPr>
        <sz val="10"/>
        <color indexed="8"/>
        <rFont val="Times New Roman"/>
        <family val="1"/>
      </rPr>
      <t>/</t>
    </r>
    <r>
      <rPr>
        <sz val="10"/>
        <color indexed="8"/>
        <rFont val="標楷體"/>
        <family val="4"/>
      </rPr>
      <t>產學合作研究案，經費額度高於新台幣</t>
    </r>
    <r>
      <rPr>
        <sz val="10"/>
        <color indexed="8"/>
        <rFont val="Times New Roman"/>
        <family val="1"/>
      </rPr>
      <t>5</t>
    </r>
    <r>
      <rPr>
        <sz val="10"/>
        <color indexed="8"/>
        <rFont val="標楷體"/>
        <family val="4"/>
      </rPr>
      <t>萬元以上者，得加列共同主持人</t>
    </r>
    <r>
      <rPr>
        <sz val="10"/>
        <color indexed="8"/>
        <rFont val="Times New Roman"/>
        <family val="1"/>
      </rPr>
      <t>1</t>
    </r>
    <r>
      <rPr>
        <sz val="10"/>
        <color indexed="8"/>
        <rFont val="標楷體"/>
        <family val="4"/>
      </rPr>
      <t>位</t>
    </r>
    <r>
      <rPr>
        <sz val="10"/>
        <color indexed="8"/>
        <rFont val="標楷體"/>
        <family val="4"/>
      </rPr>
      <t xml:space="preserve">
</t>
    </r>
    <r>
      <rPr>
        <sz val="10"/>
        <color indexed="8"/>
        <rFont val="Times New Roman"/>
        <family val="1"/>
      </rPr>
      <t xml:space="preserve">6. </t>
    </r>
    <r>
      <rPr>
        <sz val="10"/>
        <color indexed="8"/>
        <rFont val="標楷體"/>
        <family val="4"/>
      </rPr>
      <t>第一作者</t>
    </r>
    <r>
      <rPr>
        <sz val="10"/>
        <color indexed="8"/>
        <rFont val="Times New Roman"/>
        <family val="1"/>
      </rPr>
      <t>/</t>
    </r>
    <r>
      <rPr>
        <sz val="10"/>
        <color indexed="8"/>
        <rFont val="標楷體"/>
        <family val="4"/>
      </rPr>
      <t>主持人：分。數</t>
    </r>
    <r>
      <rPr>
        <sz val="10"/>
        <color indexed="8"/>
        <rFont val="Times New Roman"/>
        <family val="1"/>
      </rPr>
      <t>1</t>
    </r>
    <r>
      <rPr>
        <sz val="10"/>
        <color indexed="8"/>
        <rFont val="標楷體"/>
        <family val="4"/>
      </rPr>
      <t>；第二作者</t>
    </r>
    <r>
      <rPr>
        <sz val="10"/>
        <color indexed="8"/>
        <rFont val="Times New Roman"/>
        <family val="1"/>
      </rPr>
      <t>/</t>
    </r>
    <r>
      <rPr>
        <sz val="10"/>
        <color indexed="8"/>
        <rFont val="標楷體"/>
        <family val="4"/>
      </rPr>
      <t>共同主持人：分數</t>
    </r>
    <r>
      <rPr>
        <sz val="10"/>
        <color indexed="8"/>
        <rFont val="Times New Roman"/>
        <family val="1"/>
      </rPr>
      <t xml:space="preserve">0.5
7.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Times New Roman"/>
        <family val="1"/>
      </rPr>
      <t xml:space="preserve">
</t>
    </r>
  </si>
  <si>
    <r>
      <t xml:space="preserve">1. </t>
    </r>
    <r>
      <rPr>
        <sz val="10"/>
        <color indexed="8"/>
        <rFont val="標楷體"/>
        <family val="4"/>
      </rPr>
      <t>擔任系級中長程發展各項行動方案負責人</t>
    </r>
    <r>
      <rPr>
        <sz val="10"/>
        <color indexed="8"/>
        <rFont val="標楷體"/>
        <family val="4"/>
      </rPr>
      <t xml:space="preserve">
</t>
    </r>
    <r>
      <rPr>
        <sz val="10"/>
        <color indexed="8"/>
        <rFont val="Times New Roman"/>
        <family val="1"/>
      </rPr>
      <t xml:space="preserve">2. </t>
    </r>
    <r>
      <rPr>
        <sz val="10"/>
        <color indexed="8"/>
        <rFont val="標楷體"/>
        <family val="4"/>
      </rPr>
      <t>協助系級中程發展各項行動方案負責人推動活動</t>
    </r>
    <r>
      <rPr>
        <sz val="10"/>
        <color indexed="8"/>
        <rFont val="標楷體"/>
        <family val="4"/>
      </rPr>
      <t xml:space="preserve">
</t>
    </r>
  </si>
  <si>
    <r>
      <t>IA00-</t>
    </r>
    <r>
      <rPr>
        <sz val="10"/>
        <color indexed="8"/>
        <rFont val="標楷體"/>
        <family val="4"/>
      </rPr>
      <t>【所有的各項系級中長程計畫均包含】</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t>
    </r>
    <r>
      <rPr>
        <sz val="10"/>
        <color indexed="8"/>
        <rFont val="標楷體"/>
        <family val="4"/>
      </rPr>
      <t>項完成一項具體行動方案</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2</t>
    </r>
    <r>
      <rPr>
        <sz val="10"/>
        <color indexed="8"/>
        <rFont val="標楷體"/>
        <family val="4"/>
      </rPr>
      <t>項完成一項具體行動方案</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教師自行列，系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</si>
  <si>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rPr>
        <sz val="10"/>
        <color indexed="8"/>
        <rFont val="標楷體"/>
        <family val="4"/>
      </rPr>
      <t>協助推動校、院、系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、中心業務</t>
    </r>
    <r>
      <rPr>
        <sz val="10"/>
        <color indexed="8"/>
        <rFont val="Times New Roman"/>
        <family val="1"/>
      </rPr>
      <t>(</t>
    </r>
    <r>
      <rPr>
        <sz val="10"/>
        <color indexed="8"/>
        <rFont val="標楷體"/>
        <family val="4"/>
      </rPr>
      <t>任務編組工作、各項委員會、小組委員、招生相關活動、聯繫系友會、研習會等</t>
    </r>
    <r>
      <rPr>
        <sz val="10"/>
        <color indexed="8"/>
        <rFont val="Times New Roman"/>
        <family val="1"/>
      </rPr>
      <t>)</t>
    </r>
  </si>
  <si>
    <r>
      <t>IA00-1-0-1-WZ12</t>
    </r>
    <r>
      <rPr>
        <sz val="10"/>
        <color indexed="8"/>
        <rFont val="標楷體"/>
        <family val="4"/>
      </rPr>
      <t>【強化招生策略】</t>
    </r>
    <r>
      <rPr>
        <sz val="10"/>
        <color indexed="8"/>
        <rFont val="標楷體"/>
        <family val="4"/>
      </rPr>
      <t xml:space="preserve">
</t>
    </r>
    <r>
      <rPr>
        <sz val="10"/>
        <color indexed="8"/>
        <rFont val="Times New Roman"/>
        <family val="1"/>
      </rPr>
      <t xml:space="preserve">
1. </t>
    </r>
    <r>
      <rPr>
        <sz val="10"/>
        <color indexed="8"/>
        <rFont val="標楷體"/>
        <family val="4"/>
      </rPr>
      <t>每完成一項</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</si>
  <si>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1.</t>
    </r>
    <r>
      <rPr>
        <sz val="10"/>
        <color indexed="8"/>
        <rFont val="標楷體"/>
        <family val="4"/>
      </rPr>
      <t>擔任各級學校校外諮詢委員</t>
    </r>
    <r>
      <rPr>
        <sz val="10"/>
        <color indexed="8"/>
        <rFont val="標楷體"/>
        <family val="4"/>
      </rPr>
      <t xml:space="preserve">
</t>
    </r>
    <r>
      <rPr>
        <sz val="10"/>
        <color indexed="8"/>
        <rFont val="Times New Roman"/>
        <family val="1"/>
      </rPr>
      <t>2.</t>
    </r>
    <r>
      <rPr>
        <sz val="10"/>
        <color indexed="8"/>
        <rFont val="標楷體"/>
        <family val="4"/>
      </rPr>
      <t>擔任各級學校訪視評鑑委員</t>
    </r>
    <r>
      <rPr>
        <sz val="10"/>
        <color indexed="8"/>
        <rFont val="標楷體"/>
        <family val="4"/>
      </rPr>
      <t xml:space="preserve">
</t>
    </r>
    <r>
      <rPr>
        <sz val="10"/>
        <color indexed="8"/>
        <rFont val="Times New Roman"/>
        <family val="1"/>
      </rPr>
      <t>3.</t>
    </r>
    <r>
      <rPr>
        <sz val="10"/>
        <color indexed="8"/>
        <rFont val="標楷體"/>
        <family val="4"/>
      </rPr>
      <t>擔任國家考試命題、口試或閱卷委員</t>
    </r>
    <r>
      <rPr>
        <sz val="10"/>
        <color indexed="8"/>
        <rFont val="標楷體"/>
        <family val="4"/>
      </rPr>
      <t xml:space="preserve">
</t>
    </r>
    <r>
      <rPr>
        <sz val="10"/>
        <color indexed="8"/>
        <rFont val="Times New Roman"/>
        <family val="1"/>
      </rPr>
      <t>4.</t>
    </r>
    <r>
      <rPr>
        <sz val="10"/>
        <color indexed="8"/>
        <rFont val="標楷體"/>
        <family val="4"/>
      </rPr>
      <t>擔任校內外校級研習</t>
    </r>
    <r>
      <rPr>
        <sz val="10"/>
        <color indexed="8"/>
        <rFont val="Times New Roman"/>
        <family val="1"/>
      </rPr>
      <t>(</t>
    </r>
    <r>
      <rPr>
        <sz val="10"/>
        <color indexed="8"/>
        <rFont val="標楷體"/>
        <family val="4"/>
      </rPr>
      <t>討</t>
    </r>
    <r>
      <rPr>
        <sz val="10"/>
        <color indexed="8"/>
        <rFont val="Times New Roman"/>
        <family val="1"/>
      </rPr>
      <t>)</t>
    </r>
    <r>
      <rPr>
        <sz val="10"/>
        <color indexed="8"/>
        <rFont val="標楷體"/>
        <family val="4"/>
      </rPr>
      <t>會之專題演講者</t>
    </r>
    <r>
      <rPr>
        <sz val="10"/>
        <color indexed="8"/>
        <rFont val="標楷體"/>
        <family val="4"/>
      </rPr>
      <t xml:space="preserve">
</t>
    </r>
    <r>
      <rPr>
        <sz val="10"/>
        <color indexed="8"/>
        <rFont val="Times New Roman"/>
        <family val="1"/>
      </rPr>
      <t xml:space="preserve">5. </t>
    </r>
    <r>
      <rPr>
        <sz val="10"/>
        <color indexed="8"/>
        <rFont val="標楷體"/>
        <family val="4"/>
      </rPr>
      <t>擔任各級學校委員</t>
    </r>
    <r>
      <rPr>
        <sz val="10"/>
        <color indexed="8"/>
        <rFont val="標楷體"/>
        <family val="4"/>
      </rPr>
      <t xml:space="preserve">
</t>
    </r>
    <r>
      <rPr>
        <sz val="10"/>
        <color indexed="8"/>
        <rFont val="Times New Roman"/>
        <family val="1"/>
      </rPr>
      <t xml:space="preserve">6. </t>
    </r>
    <r>
      <rPr>
        <sz val="10"/>
        <color indexed="8"/>
        <rFont val="標楷體"/>
        <family val="4"/>
      </rPr>
      <t>擔任各級政府部門委員</t>
    </r>
    <r>
      <rPr>
        <sz val="10"/>
        <color indexed="8"/>
        <rFont val="標楷體"/>
        <family val="4"/>
      </rPr>
      <t xml:space="preserve">
</t>
    </r>
    <r>
      <rPr>
        <sz val="10"/>
        <color indexed="8"/>
        <rFont val="Times New Roman"/>
        <family val="1"/>
      </rPr>
      <t>7.</t>
    </r>
    <r>
      <rPr>
        <sz val="10"/>
        <color indexed="8"/>
        <rFont val="標楷體"/>
        <family val="4"/>
      </rPr>
      <t>擔任校內、外研究生論文口試委員</t>
    </r>
    <r>
      <rPr>
        <sz val="10"/>
        <color indexed="8"/>
        <rFont val="Times New Roman"/>
        <family val="1"/>
      </rPr>
      <t>(</t>
    </r>
    <r>
      <rPr>
        <sz val="10"/>
        <color indexed="8"/>
        <rFont val="標楷體"/>
        <family val="4"/>
      </rPr>
      <t>不含指導教授</t>
    </r>
    <r>
      <rPr>
        <sz val="10"/>
        <color indexed="8"/>
        <rFont val="Times New Roman"/>
        <family val="1"/>
      </rPr>
      <t xml:space="preserve">)
8. </t>
    </r>
    <r>
      <rPr>
        <sz val="10"/>
        <color indexed="8"/>
        <rFont val="標楷體"/>
        <family val="4"/>
      </rPr>
      <t>擔任國內外學術期刊審查人</t>
    </r>
    <r>
      <rPr>
        <sz val="10"/>
        <color indexed="8"/>
        <rFont val="標楷體"/>
        <family val="4"/>
      </rPr>
      <t xml:space="preserve">
</t>
    </r>
    <r>
      <rPr>
        <sz val="10"/>
        <color indexed="8"/>
        <rFont val="Times New Roman"/>
        <family val="1"/>
      </rPr>
      <t xml:space="preserve">9. </t>
    </r>
    <r>
      <rPr>
        <sz val="10"/>
        <color indexed="8"/>
        <rFont val="標楷體"/>
        <family val="4"/>
      </rPr>
      <t>擔任國內外升等論文審查人</t>
    </r>
    <r>
      <rPr>
        <sz val="10"/>
        <color indexed="8"/>
        <rFont val="標楷體"/>
        <family val="4"/>
      </rPr>
      <t xml:space="preserve">
</t>
    </r>
    <r>
      <rPr>
        <sz val="10"/>
        <color indexed="8"/>
        <rFont val="Times New Roman"/>
        <family val="1"/>
      </rPr>
      <t>10.</t>
    </r>
    <r>
      <rPr>
        <sz val="10"/>
        <color indexed="8"/>
        <rFont val="標楷體"/>
        <family val="4"/>
      </rPr>
      <t>擔任國內外研討會論文審查人</t>
    </r>
    <r>
      <rPr>
        <sz val="10"/>
        <color indexed="8"/>
        <rFont val="Times New Roman"/>
        <family val="1"/>
      </rPr>
      <t>/</t>
    </r>
    <r>
      <rPr>
        <sz val="10"/>
        <color indexed="8"/>
        <rFont val="標楷體"/>
        <family val="4"/>
      </rPr>
      <t>與談人</t>
    </r>
    <r>
      <rPr>
        <sz val="10"/>
        <color indexed="8"/>
        <rFont val="標楷體"/>
        <family val="4"/>
      </rPr>
      <t xml:space="preserve">
</t>
    </r>
  </si>
  <si>
    <r>
      <t>IA00-2-0-2-EI82</t>
    </r>
    <r>
      <rPr>
        <sz val="10"/>
        <color indexed="8"/>
        <rFont val="標楷體"/>
        <family val="4"/>
      </rPr>
      <t>【教師跨領域能量升級計畫】</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1~4</t>
    </r>
    <r>
      <rPr>
        <sz val="10"/>
        <color indexed="8"/>
        <rFont val="標楷體"/>
        <family val="4"/>
      </rPr>
      <t>項每次</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5~6</t>
    </r>
    <r>
      <rPr>
        <sz val="10"/>
        <color indexed="8"/>
        <rFont val="標楷體"/>
        <family val="4"/>
      </rPr>
      <t>項每次</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第</t>
    </r>
    <r>
      <rPr>
        <sz val="10"/>
        <color indexed="8"/>
        <rFont val="Times New Roman"/>
        <family val="1"/>
      </rPr>
      <t>7</t>
    </r>
    <r>
      <rPr>
        <sz val="10"/>
        <color indexed="8"/>
        <rFont val="標楷體"/>
        <family val="4"/>
      </rPr>
      <t>項每次</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第</t>
    </r>
    <r>
      <rPr>
        <sz val="10"/>
        <color indexed="8"/>
        <rFont val="Times New Roman"/>
        <family val="1"/>
      </rPr>
      <t>8-9</t>
    </r>
    <r>
      <rPr>
        <sz val="10"/>
        <color indexed="8"/>
        <rFont val="標楷體"/>
        <family val="4"/>
      </rPr>
      <t>項</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5. </t>
    </r>
    <r>
      <rPr>
        <sz val="10"/>
        <color indexed="8"/>
        <rFont val="標楷體"/>
        <family val="4"/>
      </rPr>
      <t>第</t>
    </r>
    <r>
      <rPr>
        <sz val="10"/>
        <color indexed="8"/>
        <rFont val="Times New Roman"/>
        <family val="1"/>
      </rPr>
      <t>10</t>
    </r>
    <r>
      <rPr>
        <sz val="10"/>
        <color indexed="8"/>
        <rFont val="標楷體"/>
        <family val="4"/>
      </rPr>
      <t>項中文論文每篇</t>
    </r>
    <r>
      <rPr>
        <sz val="10"/>
        <color indexed="8"/>
        <rFont val="Times New Roman"/>
        <family val="1"/>
      </rPr>
      <t>10</t>
    </r>
    <r>
      <rPr>
        <sz val="10"/>
        <color indexed="8"/>
        <rFont val="標楷體"/>
        <family val="4"/>
      </rPr>
      <t>分</t>
    </r>
    <r>
      <rPr>
        <sz val="10"/>
        <color indexed="8"/>
        <rFont val="Times New Roman"/>
        <family val="1"/>
      </rPr>
      <t xml:space="preserve">; </t>
    </r>
    <r>
      <rPr>
        <sz val="10"/>
        <color indexed="8"/>
        <rFont val="標楷體"/>
        <family val="4"/>
      </rPr>
      <t>英文論文每篇</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6.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</si>
  <si>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 xml:space="preserve">1. </t>
    </r>
    <r>
      <rPr>
        <sz val="10"/>
        <color indexed="8"/>
        <rFont val="標楷體"/>
        <family val="4"/>
      </rPr>
      <t>擔任政府組織、教師團體之學會組織、</t>
    </r>
    <r>
      <rPr>
        <sz val="10"/>
        <color indexed="8"/>
        <rFont val="Times New Roman"/>
        <family val="1"/>
      </rPr>
      <t>NGO/NPO</t>
    </r>
    <r>
      <rPr>
        <sz val="10"/>
        <color indexed="8"/>
        <rFont val="標楷體"/>
        <family val="4"/>
      </rPr>
      <t>之委員或幹部</t>
    </r>
    <r>
      <rPr>
        <sz val="10"/>
        <color indexed="8"/>
        <rFont val="標楷體"/>
        <family val="4"/>
      </rPr>
      <t xml:space="preserve">
</t>
    </r>
    <r>
      <rPr>
        <sz val="10"/>
        <color indexed="8"/>
        <rFont val="Times New Roman"/>
        <family val="1"/>
      </rPr>
      <t xml:space="preserve">2. </t>
    </r>
    <r>
      <rPr>
        <sz val="10"/>
        <color indexed="8"/>
        <rFont val="標楷體"/>
        <family val="4"/>
      </rPr>
      <t>擔任相關產業公司之顧問、輔導或學界代表之董、監事</t>
    </r>
    <r>
      <rPr>
        <sz val="10"/>
        <color indexed="8"/>
        <rFont val="標楷體"/>
        <family val="4"/>
      </rPr>
      <t xml:space="preserve">
</t>
    </r>
    <r>
      <rPr>
        <sz val="10"/>
        <color indexed="8"/>
        <rFont val="Times New Roman"/>
        <family val="1"/>
      </rPr>
      <t xml:space="preserve">3. </t>
    </r>
    <r>
      <rPr>
        <sz val="10"/>
        <color indexed="8"/>
        <rFont val="標楷體"/>
        <family val="4"/>
      </rPr>
      <t>擔任縣市級以上學</t>
    </r>
    <r>
      <rPr>
        <sz val="10"/>
        <color indexed="8"/>
        <rFont val="Times New Roman"/>
        <family val="1"/>
      </rPr>
      <t>(</t>
    </r>
    <r>
      <rPr>
        <sz val="10"/>
        <color indexed="8"/>
        <rFont val="標楷體"/>
        <family val="4"/>
      </rPr>
      <t>協</t>
    </r>
    <r>
      <rPr>
        <sz val="10"/>
        <color indexed="8"/>
        <rFont val="Times New Roman"/>
        <family val="1"/>
      </rPr>
      <t>)</t>
    </r>
    <r>
      <rPr>
        <sz val="10"/>
        <color indexed="8"/>
        <rFont val="標楷體"/>
        <family val="4"/>
      </rPr>
      <t>會理監事、董事或幹事</t>
    </r>
    <r>
      <rPr>
        <sz val="10"/>
        <color indexed="8"/>
        <rFont val="標楷體"/>
        <family val="4"/>
      </rPr>
      <t xml:space="preserve">
</t>
    </r>
    <r>
      <rPr>
        <sz val="10"/>
        <color indexed="8"/>
        <rFont val="Times New Roman"/>
        <family val="1"/>
      </rPr>
      <t xml:space="preserve">4. </t>
    </r>
    <r>
      <rPr>
        <sz val="10"/>
        <color indexed="8"/>
        <rFont val="標楷體"/>
        <family val="4"/>
      </rPr>
      <t>獲得服務性、輔導性、教學相關獎項</t>
    </r>
    <r>
      <rPr>
        <sz val="10"/>
        <color indexed="8"/>
        <rFont val="標楷體"/>
        <family val="4"/>
      </rPr>
      <t xml:space="preserve">
</t>
    </r>
  </si>
  <si>
    <r>
      <t>IA00-2-0-2-EI82</t>
    </r>
    <r>
      <rPr>
        <sz val="10"/>
        <color indexed="8"/>
        <rFont val="標楷體"/>
        <family val="4"/>
      </rPr>
      <t>【教師跨領域能量升級計畫】</t>
    </r>
    <r>
      <rPr>
        <sz val="10"/>
        <color indexed="8"/>
        <rFont val="標楷體"/>
        <family val="4"/>
      </rPr>
      <t xml:space="preserve">
</t>
    </r>
    <r>
      <rPr>
        <sz val="10"/>
        <color indexed="8"/>
        <rFont val="Times New Roman"/>
        <family val="1"/>
      </rPr>
      <t xml:space="preserve">
1. </t>
    </r>
    <r>
      <rPr>
        <sz val="10"/>
        <color indexed="8"/>
        <rFont val="標楷體"/>
        <family val="4"/>
      </rPr>
      <t>第</t>
    </r>
    <r>
      <rPr>
        <sz val="10"/>
        <color indexed="8"/>
        <rFont val="Times New Roman"/>
        <family val="1"/>
      </rPr>
      <t>1~3</t>
    </r>
    <r>
      <rPr>
        <sz val="10"/>
        <color indexed="8"/>
        <rFont val="標楷體"/>
        <family val="4"/>
      </rPr>
      <t>項每項組織每年</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第</t>
    </r>
    <r>
      <rPr>
        <sz val="10"/>
        <color indexed="8"/>
        <rFont val="Times New Roman"/>
        <family val="1"/>
      </rPr>
      <t>4</t>
    </r>
    <r>
      <rPr>
        <sz val="10"/>
        <color indexed="8"/>
        <rFont val="標楷體"/>
        <family val="4"/>
      </rPr>
      <t>項</t>
    </r>
    <r>
      <rPr>
        <sz val="10"/>
        <color indexed="8"/>
        <rFont val="標楷體"/>
        <family val="4"/>
      </rPr>
      <t xml:space="preserve">
國際：</t>
    </r>
    <r>
      <rPr>
        <sz val="10"/>
        <color indexed="8"/>
        <rFont val="Times New Roman"/>
        <family val="1"/>
      </rPr>
      <t>30</t>
    </r>
    <r>
      <rPr>
        <sz val="10"/>
        <color indexed="8"/>
        <rFont val="標楷體"/>
        <family val="4"/>
      </rPr>
      <t>分；</t>
    </r>
    <r>
      <rPr>
        <sz val="10"/>
        <color indexed="8"/>
        <rFont val="標楷體"/>
        <family val="4"/>
      </rPr>
      <t xml:space="preserve">
全國：</t>
    </r>
    <r>
      <rPr>
        <sz val="10"/>
        <color indexed="8"/>
        <rFont val="Times New Roman"/>
        <family val="1"/>
      </rPr>
      <t>20</t>
    </r>
    <r>
      <rPr>
        <sz val="10"/>
        <color indexed="8"/>
        <rFont val="標楷體"/>
        <family val="4"/>
      </rPr>
      <t>分；</t>
    </r>
    <r>
      <rPr>
        <sz val="10"/>
        <color indexed="8"/>
        <rFont val="標楷體"/>
        <family val="4"/>
      </rPr>
      <t xml:space="preserve">
區域：</t>
    </r>
    <r>
      <rPr>
        <sz val="10"/>
        <color indexed="8"/>
        <rFont val="Times New Roman"/>
        <family val="1"/>
      </rPr>
      <t>15</t>
    </r>
    <r>
      <rPr>
        <sz val="10"/>
        <color indexed="8"/>
        <rFont val="標楷體"/>
        <family val="4"/>
      </rPr>
      <t>分；</t>
    </r>
    <r>
      <rPr>
        <sz val="10"/>
        <color indexed="8"/>
        <rFont val="標楷體"/>
        <family val="4"/>
      </rPr>
      <t xml:space="preserve">
校內：</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</si>
  <si>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r>
      <t xml:space="preserve">1. </t>
    </r>
    <r>
      <rPr>
        <sz val="10"/>
        <color indexed="8"/>
        <rFont val="標楷體"/>
        <family val="4"/>
      </rPr>
      <t>擔任院、系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、中心學生組織指</t>
    </r>
    <r>
      <rPr>
        <sz val="10"/>
        <color indexed="8"/>
        <rFont val="Times New Roman"/>
        <family val="1"/>
      </rPr>
      <t>(</t>
    </r>
    <r>
      <rPr>
        <sz val="10"/>
        <color indexed="8"/>
        <rFont val="標楷體"/>
        <family val="4"/>
      </rPr>
      <t>輔</t>
    </r>
    <r>
      <rPr>
        <sz val="10"/>
        <color indexed="8"/>
        <rFont val="Times New Roman"/>
        <family val="1"/>
      </rPr>
      <t>)</t>
    </r>
    <r>
      <rPr>
        <sz val="10"/>
        <color indexed="8"/>
        <rFont val="標楷體"/>
        <family val="4"/>
      </rPr>
      <t>導老師</t>
    </r>
    <r>
      <rPr>
        <sz val="10"/>
        <color indexed="8"/>
        <rFont val="Times New Roman"/>
        <family val="1"/>
      </rPr>
      <t>(</t>
    </r>
    <r>
      <rPr>
        <sz val="10"/>
        <color indexed="8"/>
        <rFont val="標楷體"/>
        <family val="4"/>
      </rPr>
      <t>系、科學生會</t>
    </r>
    <r>
      <rPr>
        <sz val="10"/>
        <color indexed="8"/>
        <rFont val="Times New Roman"/>
        <family val="1"/>
      </rPr>
      <t xml:space="preserve">)
2. </t>
    </r>
    <r>
      <rPr>
        <sz val="10"/>
        <color indexed="8"/>
        <rFont val="標楷體"/>
        <family val="4"/>
      </rPr>
      <t>擔任國際合作交流教師</t>
    </r>
    <r>
      <rPr>
        <sz val="10"/>
        <color indexed="8"/>
        <rFont val="Times New Roman"/>
        <family val="1"/>
      </rPr>
      <t>(</t>
    </r>
    <r>
      <rPr>
        <sz val="10"/>
        <color indexed="8"/>
        <rFont val="標楷體"/>
        <family val="4"/>
      </rPr>
      <t>無津貼</t>
    </r>
    <r>
      <rPr>
        <sz val="10"/>
        <color indexed="8"/>
        <rFont val="Times New Roman"/>
        <family val="1"/>
      </rPr>
      <t xml:space="preserve">)
3. </t>
    </r>
    <r>
      <rPr>
        <sz val="10"/>
        <color indexed="8"/>
        <rFont val="標楷體"/>
        <family val="4"/>
      </rPr>
      <t>畢業公演指導老師</t>
    </r>
    <r>
      <rPr>
        <sz val="10"/>
        <color indexed="8"/>
        <rFont val="標楷體"/>
        <family val="4"/>
      </rPr>
      <t xml:space="preserve">
</t>
    </r>
    <r>
      <rPr>
        <sz val="10"/>
        <color indexed="8"/>
        <rFont val="Times New Roman"/>
        <family val="1"/>
      </rPr>
      <t xml:space="preserve">4. </t>
    </r>
    <r>
      <rPr>
        <sz val="10"/>
        <color indexed="8"/>
        <rFont val="標楷體"/>
        <family val="4"/>
      </rPr>
      <t>指導四技部學生畢業專題</t>
    </r>
    <r>
      <rPr>
        <sz val="10"/>
        <color indexed="8"/>
        <rFont val="Times New Roman"/>
        <family val="1"/>
      </rPr>
      <t>/</t>
    </r>
    <r>
      <rPr>
        <sz val="10"/>
        <color indexed="8"/>
        <rFont val="標楷體"/>
        <family val="4"/>
      </rPr>
      <t>論文</t>
    </r>
    <r>
      <rPr>
        <sz val="10"/>
        <color indexed="8"/>
        <rFont val="標楷體"/>
        <family val="4"/>
      </rPr>
      <t xml:space="preserve">
</t>
    </r>
    <r>
      <rPr>
        <sz val="10"/>
        <color indexed="8"/>
        <rFont val="Times New Roman"/>
        <family val="1"/>
      </rPr>
      <t xml:space="preserve">5. </t>
    </r>
    <r>
      <rPr>
        <sz val="10"/>
        <color indexed="8"/>
        <rFont val="標楷體"/>
        <family val="4"/>
      </rPr>
      <t>為學生撰寫申請大學、研究所或工作或獎學金之推薦函</t>
    </r>
    <r>
      <rPr>
        <sz val="10"/>
        <color indexed="8"/>
        <rFont val="標楷體"/>
        <family val="4"/>
      </rPr>
      <t xml:space="preserve">
</t>
    </r>
    <r>
      <rPr>
        <sz val="10"/>
        <color indexed="8"/>
        <rFont val="Times New Roman"/>
        <family val="1"/>
      </rPr>
      <t xml:space="preserve">6. </t>
    </r>
    <r>
      <rPr>
        <sz val="10"/>
        <color indexed="8"/>
        <rFont val="標楷體"/>
        <family val="4"/>
      </rPr>
      <t>指導學生參加競賽獲獎</t>
    </r>
    <r>
      <rPr>
        <sz val="10"/>
        <color indexed="8"/>
        <rFont val="標楷體"/>
        <family val="4"/>
      </rPr>
      <t xml:space="preserve">
</t>
    </r>
    <r>
      <rPr>
        <sz val="10"/>
        <color indexed="8"/>
        <rFont val="Times New Roman"/>
        <family val="1"/>
      </rPr>
      <t xml:space="preserve">7. </t>
    </r>
    <r>
      <rPr>
        <sz val="10"/>
        <color indexed="8"/>
        <rFont val="標楷體"/>
        <family val="4"/>
      </rPr>
      <t>以文藻名義至國外學校、學術單位進行國際學術交流活動</t>
    </r>
    <r>
      <rPr>
        <sz val="10"/>
        <color indexed="8"/>
        <rFont val="標楷體"/>
        <family val="4"/>
      </rPr>
      <t xml:space="preserve">
</t>
    </r>
  </si>
  <si>
    <r>
      <t>IA00-2-0-5-0000</t>
    </r>
    <r>
      <rPr>
        <sz val="10"/>
        <color indexed="8"/>
        <rFont val="標楷體"/>
        <family val="4"/>
      </rPr>
      <t>【導師身教與服務學習之落實】</t>
    </r>
    <r>
      <rPr>
        <sz val="10"/>
        <color indexed="8"/>
        <rFont val="標楷體"/>
        <family val="4"/>
      </rPr>
      <t xml:space="preserve">
</t>
    </r>
    <r>
      <rPr>
        <sz val="10"/>
        <color indexed="8"/>
        <rFont val="Times New Roman"/>
        <family val="1"/>
      </rPr>
      <t>IA00-2-0-4-0000</t>
    </r>
    <r>
      <rPr>
        <sz val="10"/>
        <color indexed="8"/>
        <rFont val="標楷體"/>
        <family val="4"/>
      </rPr>
      <t>【擴大學生國際事務專業學養計畫】</t>
    </r>
    <r>
      <rPr>
        <sz val="10"/>
        <color indexed="8"/>
        <rFont val="標楷體"/>
        <family val="4"/>
      </rPr>
      <t xml:space="preserve">
</t>
    </r>
    <r>
      <rPr>
        <sz val="10"/>
        <color indexed="8"/>
        <rFont val="Times New Roman"/>
        <family val="1"/>
      </rPr>
      <t xml:space="preserve">1. </t>
    </r>
    <r>
      <rPr>
        <sz val="10"/>
        <color indexed="8"/>
        <rFont val="標楷體"/>
        <family val="4"/>
      </rPr>
      <t>第</t>
    </r>
    <r>
      <rPr>
        <sz val="10"/>
        <color indexed="8"/>
        <rFont val="Times New Roman"/>
        <family val="1"/>
      </rPr>
      <t>1~2</t>
    </r>
    <r>
      <rPr>
        <sz val="10"/>
        <color indexed="8"/>
        <rFont val="標楷體"/>
        <family val="4"/>
      </rPr>
      <t>項擔任</t>
    </r>
    <r>
      <rPr>
        <sz val="10"/>
        <color indexed="8"/>
        <rFont val="Times New Roman"/>
        <family val="1"/>
      </rPr>
      <t>1</t>
    </r>
    <r>
      <rPr>
        <sz val="10"/>
        <color indexed="8"/>
        <rFont val="標楷體"/>
        <family val="4"/>
      </rPr>
      <t>年</t>
    </r>
    <r>
      <rPr>
        <sz val="10"/>
        <color indexed="8"/>
        <rFont val="Times New Roman"/>
        <family val="1"/>
      </rPr>
      <t>10</t>
    </r>
    <r>
      <rPr>
        <sz val="10"/>
        <color indexed="8"/>
        <rFont val="標楷體"/>
        <family val="4"/>
      </rPr>
      <t>分，</t>
    </r>
    <r>
      <rPr>
        <sz val="10"/>
        <color indexed="8"/>
        <rFont val="Times New Roman"/>
        <family val="1"/>
      </rPr>
      <t>1</t>
    </r>
    <r>
      <rPr>
        <sz val="10"/>
        <color indexed="8"/>
        <rFont val="標楷體"/>
        <family val="4"/>
      </rPr>
      <t>學期</t>
    </r>
    <r>
      <rPr>
        <sz val="10"/>
        <color indexed="8"/>
        <rFont val="Times New Roman"/>
        <family val="1"/>
      </rPr>
      <t xml:space="preserve">*0.5
2. </t>
    </r>
    <r>
      <rPr>
        <sz val="10"/>
        <color indexed="8"/>
        <rFont val="標楷體"/>
        <family val="4"/>
      </rPr>
      <t>第</t>
    </r>
    <r>
      <rPr>
        <sz val="10"/>
        <color indexed="8"/>
        <rFont val="Times New Roman"/>
        <family val="1"/>
      </rPr>
      <t>3</t>
    </r>
    <r>
      <rPr>
        <sz val="10"/>
        <color indexed="8"/>
        <rFont val="標楷體"/>
        <family val="4"/>
      </rPr>
      <t>項</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第</t>
    </r>
    <r>
      <rPr>
        <sz val="10"/>
        <color indexed="8"/>
        <rFont val="Times New Roman"/>
        <family val="1"/>
      </rPr>
      <t>4</t>
    </r>
    <r>
      <rPr>
        <sz val="10"/>
        <color indexed="8"/>
        <rFont val="標楷體"/>
        <family val="4"/>
      </rPr>
      <t>項，每指導一位學生得</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第</t>
    </r>
    <r>
      <rPr>
        <sz val="10"/>
        <color indexed="8"/>
        <rFont val="Times New Roman"/>
        <family val="1"/>
      </rPr>
      <t>5</t>
    </r>
    <r>
      <rPr>
        <sz val="10"/>
        <color indexed="8"/>
        <rFont val="標楷體"/>
        <family val="4"/>
      </rPr>
      <t>項，每份</t>
    </r>
    <r>
      <rPr>
        <sz val="10"/>
        <color indexed="8"/>
        <rFont val="Times New Roman"/>
        <family val="1"/>
      </rPr>
      <t>4</t>
    </r>
    <r>
      <rPr>
        <sz val="10"/>
        <color indexed="8"/>
        <rFont val="標楷體"/>
        <family val="4"/>
      </rPr>
      <t>分</t>
    </r>
    <r>
      <rPr>
        <sz val="10"/>
        <color indexed="8"/>
        <rFont val="標楷體"/>
        <family val="4"/>
      </rPr>
      <t xml:space="preserve">
</t>
    </r>
    <r>
      <rPr>
        <sz val="10"/>
        <color indexed="8"/>
        <rFont val="Times New Roman"/>
        <family val="1"/>
      </rPr>
      <t xml:space="preserve">5. </t>
    </r>
    <r>
      <rPr>
        <sz val="10"/>
        <color indexed="8"/>
        <rFont val="標楷體"/>
        <family val="4"/>
      </rPr>
      <t>第</t>
    </r>
    <r>
      <rPr>
        <sz val="10"/>
        <color indexed="8"/>
        <rFont val="Times New Roman"/>
        <family val="1"/>
      </rPr>
      <t>6</t>
    </r>
    <r>
      <rPr>
        <sz val="10"/>
        <color indexed="8"/>
        <rFont val="標楷體"/>
        <family val="4"/>
      </rPr>
      <t>項，獲獎者</t>
    </r>
    <r>
      <rPr>
        <sz val="10"/>
        <color indexed="8"/>
        <rFont val="Times New Roman"/>
        <family val="1"/>
      </rPr>
      <t xml:space="preserve">:
</t>
    </r>
    <r>
      <rPr>
        <sz val="10"/>
        <color indexed="8"/>
        <rFont val="標楷體"/>
        <family val="4"/>
      </rPr>
      <t>國際競賽：</t>
    </r>
    <r>
      <rPr>
        <sz val="10"/>
        <color indexed="8"/>
        <rFont val="Times New Roman"/>
        <family val="1"/>
      </rPr>
      <t>30</t>
    </r>
    <r>
      <rPr>
        <sz val="10"/>
        <color indexed="8"/>
        <rFont val="標楷體"/>
        <family val="4"/>
      </rPr>
      <t>分；</t>
    </r>
    <r>
      <rPr>
        <sz val="10"/>
        <color indexed="8"/>
        <rFont val="標楷體"/>
        <family val="4"/>
      </rPr>
      <t xml:space="preserve">
全國競賽：</t>
    </r>
    <r>
      <rPr>
        <sz val="10"/>
        <color indexed="8"/>
        <rFont val="Times New Roman"/>
        <family val="1"/>
      </rPr>
      <t>20</t>
    </r>
    <r>
      <rPr>
        <sz val="10"/>
        <color indexed="8"/>
        <rFont val="標楷體"/>
        <family val="4"/>
      </rPr>
      <t>分</t>
    </r>
    <r>
      <rPr>
        <sz val="10"/>
        <color indexed="8"/>
        <rFont val="Times New Roman"/>
        <family val="1"/>
      </rPr>
      <t xml:space="preserve">;
</t>
    </r>
    <r>
      <rPr>
        <sz val="10"/>
        <color indexed="8"/>
        <rFont val="標楷體"/>
        <family val="4"/>
      </rPr>
      <t>區域競賽：</t>
    </r>
    <r>
      <rPr>
        <sz val="10"/>
        <color indexed="8"/>
        <rFont val="Times New Roman"/>
        <family val="1"/>
      </rPr>
      <t>15</t>
    </r>
    <r>
      <rPr>
        <sz val="10"/>
        <color indexed="8"/>
        <rFont val="標楷體"/>
        <family val="4"/>
      </rPr>
      <t>分</t>
    </r>
    <r>
      <rPr>
        <sz val="10"/>
        <color indexed="8"/>
        <rFont val="Times New Roman"/>
        <family val="1"/>
      </rPr>
      <t xml:space="preserve">;
</t>
    </r>
    <r>
      <rPr>
        <sz val="10"/>
        <color indexed="8"/>
        <rFont val="標楷體"/>
        <family val="4"/>
      </rPr>
      <t>校內競賽：</t>
    </r>
    <r>
      <rPr>
        <sz val="10"/>
        <color indexed="8"/>
        <rFont val="Times New Roman"/>
        <family val="1"/>
      </rPr>
      <t>10</t>
    </r>
    <r>
      <rPr>
        <sz val="10"/>
        <color indexed="8"/>
        <rFont val="標楷體"/>
        <family val="4"/>
      </rPr>
      <t>分</t>
    </r>
    <r>
      <rPr>
        <sz val="10"/>
        <color indexed="8"/>
        <rFont val="標楷體"/>
        <family val="4"/>
      </rPr>
      <t xml:space="preserve">
未獲獎者，半分數</t>
    </r>
    <r>
      <rPr>
        <sz val="10"/>
        <color indexed="8"/>
        <rFont val="Times New Roman"/>
        <family val="1"/>
      </rPr>
      <t xml:space="preserve">*0.5
6. </t>
    </r>
    <r>
      <rPr>
        <sz val="10"/>
        <color indexed="8"/>
        <rFont val="標楷體"/>
        <family val="4"/>
      </rPr>
      <t>第</t>
    </r>
    <r>
      <rPr>
        <sz val="10"/>
        <color indexed="8"/>
        <rFont val="Times New Roman"/>
        <family val="1"/>
      </rPr>
      <t>7</t>
    </r>
    <r>
      <rPr>
        <sz val="10"/>
        <color indexed="8"/>
        <rFont val="標楷體"/>
        <family val="4"/>
      </rPr>
      <t>項</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7. </t>
    </r>
    <r>
      <rPr>
        <sz val="10"/>
        <color indexed="8"/>
        <rFont val="標楷體"/>
        <family val="4"/>
      </rPr>
      <t>檢附佐證，系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r>
      <rPr>
        <sz val="10"/>
        <color indexed="8"/>
        <rFont val="標楷體"/>
        <family val="4"/>
      </rPr>
      <t xml:space="preserve">
</t>
    </r>
  </si>
  <si>
    <t>文藻外語大學     學年度教師評鑑分項評分表(英語教學中心)</t>
  </si>
  <si>
    <r>
      <t>配合中心課程</t>
    </r>
    <r>
      <rPr>
        <sz val="10"/>
        <color indexed="8"/>
        <rFont val="Calibri"/>
        <family val="2"/>
      </rPr>
      <t>(</t>
    </r>
    <r>
      <rPr>
        <sz val="10"/>
        <color indexed="8"/>
        <rFont val="標楷體"/>
        <family val="4"/>
      </rPr>
      <t>含替代課程</t>
    </r>
    <r>
      <rPr>
        <sz val="10"/>
        <color indexed="8"/>
        <rFont val="Calibri"/>
        <family val="2"/>
      </rPr>
      <t>..)</t>
    </r>
    <r>
      <rPr>
        <sz val="10"/>
        <color indexed="8"/>
        <rFont val="標楷體"/>
        <family val="4"/>
      </rPr>
      <t>發展任教課程</t>
    </r>
  </si>
  <si>
    <r>
      <rPr>
        <b/>
        <sz val="10"/>
        <color indexed="8"/>
        <rFont val="標楷體"/>
        <family val="4"/>
      </rPr>
      <t>2-2專業融合計畫-專業複合、跨域研究</t>
    </r>
    <r>
      <rPr>
        <b/>
        <sz val="10"/>
        <color indexed="8"/>
        <rFont val="標楷體"/>
        <family val="4"/>
      </rPr>
      <t xml:space="preserve">
</t>
    </r>
    <r>
      <rPr>
        <sz val="10"/>
        <color indexed="8"/>
        <rFont val="標楷體"/>
        <family val="4"/>
      </rPr>
      <t xml:space="preserve">1. 配合中心課程安排
2. 或執行教育部專案計畫課程或替代課程、暑修及選修課程
</t>
    </r>
  </si>
  <si>
    <t>指導學生參加英檢相關測驗</t>
  </si>
  <si>
    <r>
      <t>提供證明者</t>
    </r>
    <r>
      <rPr>
        <sz val="10"/>
        <color indexed="8"/>
        <rFont val="Calibri"/>
        <family val="2"/>
      </rPr>
      <t>(</t>
    </r>
    <r>
      <rPr>
        <sz val="10"/>
        <color indexed="8"/>
        <rFont val="標楷體"/>
        <family val="4"/>
      </rPr>
      <t>如試卷等</t>
    </r>
    <r>
      <rPr>
        <sz val="10"/>
        <color indexed="8"/>
        <rFont val="Calibri"/>
        <family val="2"/>
      </rPr>
      <t>)20</t>
    </r>
    <r>
      <rPr>
        <sz val="10"/>
        <color indexed="8"/>
        <rFont val="標楷體"/>
        <family val="4"/>
      </rPr>
      <t>分</t>
    </r>
  </si>
  <si>
    <t>指導學生成立讀書會</t>
  </si>
  <si>
    <r>
      <rPr>
        <b/>
        <sz val="10"/>
        <color indexed="8"/>
        <rFont val="標楷體"/>
        <family val="4"/>
      </rPr>
      <t>2-2專業融合計畫-專業複合、跨域研究</t>
    </r>
    <r>
      <rPr>
        <b/>
        <sz val="10"/>
        <color indexed="8"/>
        <rFont val="標楷體"/>
        <family val="4"/>
      </rPr>
      <t xml:space="preserve">
</t>
    </r>
    <r>
      <rPr>
        <sz val="10"/>
        <color indexed="8"/>
        <rFont val="標楷體"/>
        <family val="4"/>
      </rPr>
      <t xml:space="preserve">提供證明者(如會議紀錄)20分
</t>
    </r>
  </si>
  <si>
    <t>協助提供特殊教材與試卷或考試音檔者</t>
  </si>
  <si>
    <r>
      <rPr>
        <b/>
        <sz val="10"/>
        <color indexed="8"/>
        <rFont val="標楷體"/>
        <family val="4"/>
      </rPr>
      <t>2-2專業融合計畫-專業複合、跨域研究</t>
    </r>
    <r>
      <rPr>
        <b/>
        <sz val="10"/>
        <color indexed="8"/>
        <rFont val="標楷體"/>
        <family val="4"/>
      </rPr>
      <t xml:space="preserve">
</t>
    </r>
    <r>
      <rPr>
        <sz val="10"/>
        <color indexed="8"/>
        <rFont val="標楷體"/>
        <family val="4"/>
      </rPr>
      <t xml:space="preserve">提供教材、試卷或音檔證明者，20分
</t>
    </r>
  </si>
  <si>
    <t>教學評量平均優良</t>
  </si>
  <si>
    <r>
      <rPr>
        <b/>
        <sz val="10"/>
        <color indexed="8"/>
        <rFont val="標楷體"/>
        <family val="4"/>
      </rPr>
      <t>2-2專業融合計畫-專業複合、跨域研究</t>
    </r>
    <r>
      <rPr>
        <b/>
        <sz val="10"/>
        <color indexed="8"/>
        <rFont val="標楷體"/>
        <family val="4"/>
      </rPr>
      <t xml:space="preserve">
</t>
    </r>
    <r>
      <rPr>
        <sz val="10"/>
        <color indexed="8"/>
        <rFont val="標楷體"/>
        <family val="4"/>
      </rPr>
      <t xml:space="preserve">教學評量平均值達3.5(含)以上者，20分
</t>
    </r>
  </si>
  <si>
    <t>修改英文作文</t>
  </si>
  <si>
    <r>
      <t>提供佐證者，</t>
    </r>
    <r>
      <rPr>
        <sz val="10"/>
        <color indexed="8"/>
        <rFont val="Calibri"/>
        <family val="2"/>
      </rPr>
      <t>30</t>
    </r>
    <r>
      <rPr>
        <sz val="10"/>
        <color indexed="8"/>
        <rFont val="標楷體"/>
        <family val="4"/>
      </rPr>
      <t>分</t>
    </r>
  </si>
  <si>
    <r>
      <t>其他</t>
    </r>
    <r>
      <rPr>
        <sz val="10"/>
        <color indexed="8"/>
        <rFont val="Calibri"/>
        <family val="2"/>
      </rPr>
      <t>(</t>
    </r>
    <r>
      <rPr>
        <sz val="10"/>
        <color indexed="8"/>
        <rFont val="標楷體"/>
        <family val="4"/>
      </rPr>
      <t>例如</t>
    </r>
    <r>
      <rPr>
        <sz val="10"/>
        <color indexed="8"/>
        <rFont val="Calibri"/>
        <family val="2"/>
      </rPr>
      <t>:</t>
    </r>
    <r>
      <rPr>
        <sz val="10"/>
        <color indexed="8"/>
        <rFont val="標楷體"/>
        <family val="4"/>
      </rPr>
      <t>指導或帶領學生參加校內外競賽或出版等等。</t>
    </r>
    <r>
      <rPr>
        <sz val="10"/>
        <color indexed="8"/>
        <rFont val="Calibri"/>
        <family val="2"/>
      </rPr>
      <t>)</t>
    </r>
  </si>
  <si>
    <r>
      <t>提供證明者，</t>
    </r>
    <r>
      <rPr>
        <sz val="10"/>
        <color indexed="8"/>
        <rFont val="Calibri"/>
        <family val="2"/>
      </rPr>
      <t>20</t>
    </r>
    <r>
      <rPr>
        <sz val="10"/>
        <color indexed="8"/>
        <rFont val="標楷體"/>
        <family val="4"/>
      </rPr>
      <t>分</t>
    </r>
  </si>
  <si>
    <t>除基本職責外，簽訂第二件(以上)產官學合作或產學研究</t>
  </si>
  <si>
    <t>5-2承接政府部門計畫案、產學計畫案及技術服務案</t>
  </si>
  <si>
    <t>除基本職責外，簽訂第二件(以上)產官學合作或產學研究案，達一定金額者</t>
  </si>
  <si>
    <r>
      <rPr>
        <b/>
        <sz val="10"/>
        <color indexed="8"/>
        <rFont val="標楷體"/>
        <family val="4"/>
      </rPr>
      <t>5-3承接政府部門計畫案、產學計畫案及技術服務案總金額</t>
    </r>
    <r>
      <rPr>
        <b/>
        <sz val="10"/>
        <color indexed="8"/>
        <rFont val="標楷體"/>
        <family val="4"/>
      </rPr>
      <t xml:space="preserve">
</t>
    </r>
    <r>
      <rPr>
        <sz val="10"/>
        <color indexed="8"/>
        <rFont val="標楷體"/>
        <family val="4"/>
      </rPr>
      <t xml:space="preserve">1. 累計5萬以下25分
2. 累計5萬元(含)以上50分
</t>
    </r>
  </si>
  <si>
    <t>其他(例如:提供結案報告或發表於有審查制度期刊或專書)</t>
  </si>
  <si>
    <t>提供證明者，20分</t>
  </si>
  <si>
    <t>參加國內外學術研究相關研習或研討會</t>
  </si>
  <si>
    <t>提供證明者，30分</t>
  </si>
  <si>
    <t>擔任中心各項委員會及協助辦理或支援中心行政相關業務</t>
  </si>
  <si>
    <r>
      <rPr>
        <b/>
        <sz val="10"/>
        <color indexed="8"/>
        <rFont val="標楷體"/>
        <family val="4"/>
      </rPr>
      <t>1-1環境親和計畫-行政效能、組織調整</t>
    </r>
    <r>
      <rPr>
        <b/>
        <sz val="10"/>
        <color indexed="8"/>
        <rFont val="標楷體"/>
        <family val="4"/>
      </rPr>
      <t xml:space="preserve">
</t>
    </r>
    <r>
      <rPr>
        <sz val="10"/>
        <color indexed="8"/>
        <rFont val="標楷體"/>
        <family val="4"/>
      </rPr>
      <t xml:space="preserve">1. 例如: 擔任一個委員會委員、或支援中心舉辦活動或參與招生、研習會、或擔任評審等、或協助舉辦研討會及競賽活動規劃等..
2. 提出證明者，由中心教評會認定
</t>
    </r>
  </si>
  <si>
    <t>參與中心教學研習活動</t>
  </si>
  <si>
    <r>
      <rPr>
        <b/>
        <sz val="10"/>
        <color indexed="8"/>
        <rFont val="標楷體"/>
        <family val="4"/>
      </rPr>
      <t>5-1人物拔尖計畫-諄誨耕耘、人師楷模</t>
    </r>
    <r>
      <rPr>
        <b/>
        <sz val="10"/>
        <color indexed="8"/>
        <rFont val="標楷體"/>
        <family val="4"/>
      </rPr>
      <t xml:space="preserve">
</t>
    </r>
    <r>
      <rPr>
        <sz val="10"/>
        <color indexed="8"/>
        <rFont val="標楷體"/>
        <family val="4"/>
      </rPr>
      <t>1. 擔任主講者:40分</t>
    </r>
    <r>
      <rPr>
        <sz val="10"/>
        <color indexed="8"/>
        <rFont val="標楷體"/>
        <family val="4"/>
      </rPr>
      <t xml:space="preserve">
2. 參加者:每次20分</t>
    </r>
    <r>
      <rPr>
        <sz val="10"/>
        <color indexed="8"/>
        <rFont val="標楷體"/>
        <family val="4"/>
      </rPr>
      <t xml:space="preserve">
</t>
    </r>
  </si>
  <si>
    <t>審閱中心相關測驗試卷</t>
  </si>
  <si>
    <r>
      <rPr>
        <b/>
        <sz val="10"/>
        <color indexed="8"/>
        <rFont val="標楷體"/>
        <family val="4"/>
      </rPr>
      <t>2-5全校各學制畢業生對學校教學及輔導機制之整體滿意度</t>
    </r>
    <r>
      <rPr>
        <b/>
        <sz val="10"/>
        <color indexed="8"/>
        <rFont val="標楷體"/>
        <family val="4"/>
      </rPr>
      <t xml:space="preserve">
</t>
    </r>
    <r>
      <rPr>
        <sz val="10"/>
        <color indexed="8"/>
        <rFont val="標楷體"/>
        <family val="4"/>
      </rPr>
      <t xml:space="preserve">提出證明者
</t>
    </r>
  </si>
  <si>
    <t>協助中心網頁翻譯或編輯、公務文件英文翻譯或編輯</t>
  </si>
  <si>
    <r>
      <rPr>
        <b/>
        <sz val="10"/>
        <color indexed="8"/>
        <rFont val="標楷體"/>
        <family val="4"/>
      </rPr>
      <t>1-1環境親和計畫-行政效能、組織調整</t>
    </r>
    <r>
      <rPr>
        <b/>
        <sz val="10"/>
        <color indexed="8"/>
        <rFont val="標楷體"/>
        <family val="4"/>
      </rPr>
      <t xml:space="preserve">
</t>
    </r>
    <r>
      <rPr>
        <sz val="10"/>
        <color indexed="8"/>
        <rFont val="標楷體"/>
        <family val="4"/>
      </rPr>
      <t>提出證明者，得20分</t>
    </r>
    <r>
      <rPr>
        <sz val="10"/>
        <color indexed="8"/>
        <rFont val="標楷體"/>
        <family val="4"/>
      </rPr>
      <t xml:space="preserve">
</t>
    </r>
  </si>
  <si>
    <t>其他(例如:擔任導師、或帶領學生海外研習、海外遊學、擔任新生初戀營教師等…)</t>
  </si>
  <si>
    <r>
      <rPr>
        <b/>
        <sz val="10"/>
        <color indexed="8"/>
        <rFont val="標楷體"/>
        <family val="4"/>
      </rPr>
      <t>4-2海內知己計畫-宗教網絡、友校聯盟</t>
    </r>
    <r>
      <rPr>
        <b/>
        <sz val="10"/>
        <color indexed="8"/>
        <rFont val="標楷體"/>
        <family val="4"/>
      </rPr>
      <t xml:space="preserve">
</t>
    </r>
    <r>
      <rPr>
        <sz val="10"/>
        <color indexed="8"/>
        <rFont val="標楷體"/>
        <family val="4"/>
      </rPr>
      <t xml:space="preserve">提出證明者，得20分
</t>
    </r>
  </si>
  <si>
    <t>文藻外語大學     學年度教師評鑑分項評分表(法國語文系)</t>
  </si>
  <si>
    <r>
      <rPr>
        <sz val="10"/>
        <color indexed="8"/>
        <rFont val="標楷體"/>
        <family val="4"/>
      </rPr>
      <t>參加院級各項教學活動，參與執行或擔任主持人</t>
    </r>
    <r>
      <rPr>
        <sz val="10"/>
        <color indexed="8"/>
        <rFont val="Times New Roman"/>
        <family val="1"/>
      </rPr>
      <t>/</t>
    </r>
    <r>
      <rPr>
        <sz val="10"/>
        <color indexed="8"/>
        <rFont val="標楷體"/>
        <family val="4"/>
      </rPr>
      <t>協同主持人</t>
    </r>
  </si>
  <si>
    <r>
      <t xml:space="preserve">1. </t>
    </r>
    <r>
      <rPr>
        <sz val="10"/>
        <color indexed="8"/>
        <rFont val="標楷體"/>
        <family val="4"/>
      </rPr>
      <t>院級各項教學活動</t>
    </r>
    <r>
      <rPr>
        <sz val="10"/>
        <color indexed="8"/>
        <rFont val="Times New Roman"/>
        <family val="1"/>
      </rPr>
      <t>/</t>
    </r>
    <r>
      <rPr>
        <sz val="10"/>
        <color indexed="8"/>
        <rFont val="標楷體"/>
        <family val="4"/>
      </rPr>
      <t>社群。</t>
    </r>
    <r>
      <rPr>
        <sz val="10"/>
        <color indexed="8"/>
        <rFont val="標楷體"/>
        <family val="4"/>
      </rPr>
      <t xml:space="preserve">
</t>
    </r>
    <r>
      <rPr>
        <sz val="10"/>
        <color indexed="8"/>
        <rFont val="Times New Roman"/>
        <family val="1"/>
      </rPr>
      <t xml:space="preserve">(1) </t>
    </r>
    <r>
      <rPr>
        <sz val="10"/>
        <color indexed="8"/>
        <rFont val="標楷體"/>
        <family val="4"/>
      </rPr>
      <t>參加者請假或缺席未達</t>
    </r>
    <r>
      <rPr>
        <sz val="10"/>
        <color indexed="8"/>
        <rFont val="Times New Roman"/>
        <family val="1"/>
      </rPr>
      <t>2</t>
    </r>
    <r>
      <rPr>
        <sz val="10"/>
        <color indexed="8"/>
        <rFont val="標楷體"/>
        <family val="4"/>
      </rPr>
      <t>次，每</t>
    </r>
    <r>
      <rPr>
        <sz val="10"/>
        <color indexed="8"/>
        <rFont val="Times New Roman"/>
        <family val="1"/>
      </rPr>
      <t>1</t>
    </r>
    <r>
      <rPr>
        <sz val="10"/>
        <color indexed="8"/>
        <rFont val="標楷體"/>
        <family val="4"/>
      </rPr>
      <t>活動</t>
    </r>
    <r>
      <rPr>
        <sz val="10"/>
        <color indexed="8"/>
        <rFont val="Times New Roman"/>
        <family val="1"/>
      </rPr>
      <t>/</t>
    </r>
    <r>
      <rPr>
        <sz val="10"/>
        <color indexed="8"/>
        <rFont val="標楷體"/>
        <family val="4"/>
      </rPr>
      <t>社群可得</t>
    </r>
    <r>
      <rPr>
        <sz val="10"/>
        <color indexed="8"/>
        <rFont val="Times New Roman"/>
        <family val="1"/>
      </rPr>
      <t>25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活動</t>
    </r>
    <r>
      <rPr>
        <sz val="10"/>
        <color indexed="8"/>
        <rFont val="Times New Roman"/>
        <family val="1"/>
      </rPr>
      <t>/</t>
    </r>
    <r>
      <rPr>
        <sz val="10"/>
        <color indexed="8"/>
        <rFont val="標楷體"/>
        <family val="4"/>
      </rPr>
      <t>社群召集人得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共同</t>
    </r>
    <r>
      <rPr>
        <sz val="10"/>
        <color indexed="8"/>
        <rFont val="Times New Roman"/>
        <family val="1"/>
      </rPr>
      <t>/</t>
    </r>
    <r>
      <rPr>
        <sz val="10"/>
        <color indexed="8"/>
        <rFont val="標楷體"/>
        <family val="4"/>
      </rPr>
      <t>協同召集人得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院級教學計畫活動。</t>
    </r>
    <r>
      <rPr>
        <sz val="10"/>
        <color indexed="8"/>
        <rFont val="標楷體"/>
        <family val="4"/>
      </rPr>
      <t xml:space="preserve">
</t>
    </r>
    <r>
      <rPr>
        <sz val="10"/>
        <color indexed="8"/>
        <rFont val="Times New Roman"/>
        <family val="1"/>
      </rPr>
      <t xml:space="preserve">(1) </t>
    </r>
    <r>
      <rPr>
        <sz val="10"/>
        <color indexed="8"/>
        <rFont val="標楷體"/>
        <family val="4"/>
      </rPr>
      <t>參與執行者，每一計畫得</t>
    </r>
    <r>
      <rPr>
        <sz val="10"/>
        <color indexed="8"/>
        <rFont val="Times New Roman"/>
        <family val="1"/>
      </rPr>
      <t>25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計畫主持人得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計畫共同</t>
    </r>
    <r>
      <rPr>
        <sz val="10"/>
        <color indexed="8"/>
        <rFont val="Times New Roman"/>
        <family val="1"/>
      </rPr>
      <t>/</t>
    </r>
    <r>
      <rPr>
        <sz val="10"/>
        <color indexed="8"/>
        <rFont val="標楷體"/>
        <family val="4"/>
      </rPr>
      <t>協同主持人得</t>
    </r>
    <r>
      <rPr>
        <sz val="10"/>
        <color indexed="8"/>
        <rFont val="Times New Roman"/>
        <family val="1"/>
      </rPr>
      <t>40</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計畫申請但未通過，主持人得</t>
    </r>
    <r>
      <rPr>
        <sz val="10"/>
        <color indexed="8"/>
        <rFont val="Times New Roman"/>
        <family val="1"/>
      </rPr>
      <t>25</t>
    </r>
    <r>
      <rPr>
        <sz val="10"/>
        <color indexed="8"/>
        <rFont val="標楷體"/>
        <family val="4"/>
      </rPr>
      <t>分，共同</t>
    </r>
    <r>
      <rPr>
        <sz val="10"/>
        <color indexed="8"/>
        <rFont val="Times New Roman"/>
        <family val="1"/>
      </rPr>
      <t>/</t>
    </r>
    <r>
      <rPr>
        <sz val="10"/>
        <color indexed="8"/>
        <rFont val="標楷體"/>
        <family val="4"/>
      </rPr>
      <t>協同主持人可得</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與學院教學相關事務，請列證明，由院長給分經院教評審議後認列，例如：</t>
    </r>
    <r>
      <rPr>
        <sz val="10"/>
        <color indexed="8"/>
        <rFont val="標楷體"/>
        <family val="4"/>
      </rPr>
      <t xml:space="preserve">
</t>
    </r>
    <r>
      <rPr>
        <sz val="10"/>
        <color indexed="8"/>
        <rFont val="Times New Roman"/>
        <family val="1"/>
      </rPr>
      <t xml:space="preserve">(1) </t>
    </r>
    <r>
      <rPr>
        <sz val="10"/>
        <color indexed="8"/>
        <rFont val="標楷體"/>
        <family val="4"/>
      </rPr>
      <t>擔任各系之院必修課程授課教師。</t>
    </r>
    <r>
      <rPr>
        <sz val="10"/>
        <color indexed="8"/>
        <rFont val="標楷體"/>
        <family val="4"/>
      </rPr>
      <t xml:space="preserve">
</t>
    </r>
    <r>
      <rPr>
        <sz val="10"/>
        <color indexed="8"/>
        <rFont val="Times New Roman"/>
        <family val="1"/>
      </rPr>
      <t xml:space="preserve">(2) </t>
    </r>
    <r>
      <rPr>
        <sz val="10"/>
        <color indexed="8"/>
        <rFont val="標楷體"/>
        <family val="4"/>
      </rPr>
      <t>開設院級跨系整合彈性課程，例如：深碗課程、微型課程。</t>
    </r>
    <r>
      <rPr>
        <sz val="10"/>
        <color indexed="8"/>
        <rFont val="標楷體"/>
        <family val="4"/>
      </rPr>
      <t xml:space="preserve">
</t>
    </r>
    <r>
      <rPr>
        <sz val="10"/>
        <color indexed="8"/>
        <rFont val="Times New Roman"/>
        <family val="1"/>
      </rPr>
      <t xml:space="preserve">(3) </t>
    </r>
    <r>
      <rPr>
        <sz val="10"/>
        <color indexed="8"/>
        <rFont val="標楷體"/>
        <family val="4"/>
      </rPr>
      <t>其他</t>
    </r>
    <r>
      <rPr>
        <sz val="10"/>
        <color indexed="8"/>
        <rFont val="標楷體"/>
        <family val="4"/>
      </rPr>
      <t xml:space="preserve">
</t>
    </r>
  </si>
  <si>
    <r>
      <rPr>
        <sz val="10"/>
        <color indexed="8"/>
        <rFont val="標楷體"/>
        <family val="4"/>
      </rPr>
      <t>參加院級各項學術、研究活動，參與執行或擔任主持人</t>
    </r>
    <r>
      <rPr>
        <sz val="10"/>
        <color indexed="8"/>
        <rFont val="Times New Roman"/>
        <family val="1"/>
      </rPr>
      <t>/</t>
    </r>
    <r>
      <rPr>
        <sz val="10"/>
        <color indexed="8"/>
        <rFont val="標楷體"/>
        <family val="4"/>
      </rPr>
      <t>協同主持人。</t>
    </r>
  </si>
  <si>
    <r>
      <t xml:space="preserve">1. </t>
    </r>
    <r>
      <rPr>
        <sz val="10"/>
        <color indexed="8"/>
        <rFont val="標楷體"/>
        <family val="4"/>
      </rPr>
      <t>參與院級各項學術、研究活動</t>
    </r>
    <r>
      <rPr>
        <sz val="10"/>
        <color indexed="8"/>
        <rFont val="Times New Roman"/>
        <family val="1"/>
      </rPr>
      <t>/</t>
    </r>
    <r>
      <rPr>
        <sz val="10"/>
        <color indexed="8"/>
        <rFont val="標楷體"/>
        <family val="4"/>
      </rPr>
      <t>社群。</t>
    </r>
    <r>
      <rPr>
        <sz val="10"/>
        <color indexed="8"/>
        <rFont val="標楷體"/>
        <family val="4"/>
      </rPr>
      <t xml:space="preserve">
</t>
    </r>
    <r>
      <rPr>
        <sz val="10"/>
        <color indexed="8"/>
        <rFont val="Times New Roman"/>
        <family val="1"/>
      </rPr>
      <t xml:space="preserve">(1) </t>
    </r>
    <r>
      <rPr>
        <sz val="10"/>
        <color indexed="8"/>
        <rFont val="標楷體"/>
        <family val="4"/>
      </rPr>
      <t>參加者請假或缺席未達</t>
    </r>
    <r>
      <rPr>
        <sz val="10"/>
        <color indexed="8"/>
        <rFont val="Times New Roman"/>
        <family val="1"/>
      </rPr>
      <t>2</t>
    </r>
    <r>
      <rPr>
        <sz val="10"/>
        <color indexed="8"/>
        <rFont val="標楷體"/>
        <family val="4"/>
      </rPr>
      <t>次，每</t>
    </r>
    <r>
      <rPr>
        <sz val="10"/>
        <color indexed="8"/>
        <rFont val="Times New Roman"/>
        <family val="1"/>
      </rPr>
      <t>1</t>
    </r>
    <r>
      <rPr>
        <sz val="10"/>
        <color indexed="8"/>
        <rFont val="標楷體"/>
        <family val="4"/>
      </rPr>
      <t>活動</t>
    </r>
    <r>
      <rPr>
        <sz val="10"/>
        <color indexed="8"/>
        <rFont val="Times New Roman"/>
        <family val="1"/>
      </rPr>
      <t>/</t>
    </r>
    <r>
      <rPr>
        <sz val="10"/>
        <color indexed="8"/>
        <rFont val="標楷體"/>
        <family val="4"/>
      </rPr>
      <t>社群可得</t>
    </r>
    <r>
      <rPr>
        <sz val="10"/>
        <color indexed="8"/>
        <rFont val="Times New Roman"/>
        <family val="1"/>
      </rPr>
      <t>25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活動</t>
    </r>
    <r>
      <rPr>
        <sz val="10"/>
        <color indexed="8"/>
        <rFont val="Times New Roman"/>
        <family val="1"/>
      </rPr>
      <t>/</t>
    </r>
    <r>
      <rPr>
        <sz val="10"/>
        <color indexed="8"/>
        <rFont val="標楷體"/>
        <family val="4"/>
      </rPr>
      <t>社群召集人得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共同</t>
    </r>
    <r>
      <rPr>
        <sz val="10"/>
        <color indexed="8"/>
        <rFont val="Times New Roman"/>
        <family val="1"/>
      </rPr>
      <t>/</t>
    </r>
    <r>
      <rPr>
        <sz val="10"/>
        <color indexed="8"/>
        <rFont val="標楷體"/>
        <family val="4"/>
      </rPr>
      <t>協同召集人得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院級學術、研究計畫活動。</t>
    </r>
    <r>
      <rPr>
        <sz val="10"/>
        <color indexed="8"/>
        <rFont val="標楷體"/>
        <family val="4"/>
      </rPr>
      <t xml:space="preserve">
</t>
    </r>
    <r>
      <rPr>
        <sz val="10"/>
        <color indexed="8"/>
        <rFont val="Times New Roman"/>
        <family val="1"/>
      </rPr>
      <t xml:space="preserve">(1) </t>
    </r>
    <r>
      <rPr>
        <sz val="10"/>
        <color indexed="8"/>
        <rFont val="標楷體"/>
        <family val="4"/>
      </rPr>
      <t>參與執行者，每一計畫得</t>
    </r>
    <r>
      <rPr>
        <sz val="10"/>
        <color indexed="8"/>
        <rFont val="Times New Roman"/>
        <family val="1"/>
      </rPr>
      <t>25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計畫主持人得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計畫共同</t>
    </r>
    <r>
      <rPr>
        <sz val="10"/>
        <color indexed="8"/>
        <rFont val="Times New Roman"/>
        <family val="1"/>
      </rPr>
      <t>/</t>
    </r>
    <r>
      <rPr>
        <sz val="10"/>
        <color indexed="8"/>
        <rFont val="標楷體"/>
        <family val="4"/>
      </rPr>
      <t>協同主持人得</t>
    </r>
    <r>
      <rPr>
        <sz val="10"/>
        <color indexed="8"/>
        <rFont val="Times New Roman"/>
        <family val="1"/>
      </rPr>
      <t>40</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計畫申請但未通過，主持人得</t>
    </r>
    <r>
      <rPr>
        <sz val="10"/>
        <color indexed="8"/>
        <rFont val="Times New Roman"/>
        <family val="1"/>
      </rPr>
      <t>25</t>
    </r>
    <r>
      <rPr>
        <sz val="10"/>
        <color indexed="8"/>
        <rFont val="標楷體"/>
        <family val="4"/>
      </rPr>
      <t>分，共同</t>
    </r>
    <r>
      <rPr>
        <sz val="10"/>
        <color indexed="8"/>
        <rFont val="Times New Roman"/>
        <family val="1"/>
      </rPr>
      <t>/</t>
    </r>
    <r>
      <rPr>
        <sz val="10"/>
        <color indexed="8"/>
        <rFont val="標楷體"/>
        <family val="4"/>
      </rPr>
      <t>協同主持人可得</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參與本院跨系或代表本院參與跨院相關學術研究計畫</t>
    </r>
    <r>
      <rPr>
        <sz val="10"/>
        <color indexed="8"/>
        <rFont val="標楷體"/>
        <family val="4"/>
      </rPr>
      <t xml:space="preserve">
</t>
    </r>
    <r>
      <rPr>
        <sz val="10"/>
        <color indexed="8"/>
        <rFont val="Times New Roman"/>
        <family val="1"/>
      </rPr>
      <t xml:space="preserve">(1) </t>
    </r>
    <r>
      <rPr>
        <sz val="10"/>
        <color indexed="8"/>
        <rFont val="標楷體"/>
        <family val="4"/>
      </rPr>
      <t>總主持人得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總計畫共同</t>
    </r>
    <r>
      <rPr>
        <sz val="10"/>
        <color indexed="8"/>
        <rFont val="Times New Roman"/>
        <family val="1"/>
      </rPr>
      <t>/</t>
    </r>
    <r>
      <rPr>
        <sz val="10"/>
        <color indexed="8"/>
        <rFont val="標楷體"/>
        <family val="4"/>
      </rPr>
      <t>協同主持人得</t>
    </r>
    <r>
      <rPr>
        <sz val="10"/>
        <color indexed="8"/>
        <rFont val="Times New Roman"/>
        <family val="1"/>
      </rPr>
      <t>40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子計畫主持人得</t>
    </r>
    <r>
      <rPr>
        <sz val="10"/>
        <color indexed="8"/>
        <rFont val="Times New Roman"/>
        <family val="1"/>
      </rPr>
      <t>35</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子計畫共同</t>
    </r>
    <r>
      <rPr>
        <sz val="10"/>
        <color indexed="8"/>
        <rFont val="Times New Roman"/>
        <family val="1"/>
      </rPr>
      <t>/</t>
    </r>
    <r>
      <rPr>
        <sz val="10"/>
        <color indexed="8"/>
        <rFont val="標楷體"/>
        <family val="4"/>
      </rPr>
      <t>協同主持人得</t>
    </r>
    <r>
      <rPr>
        <sz val="10"/>
        <color indexed="8"/>
        <rFont val="Times New Roman"/>
        <family val="1"/>
      </rPr>
      <t>30</t>
    </r>
    <r>
      <rPr>
        <sz val="10"/>
        <color indexed="8"/>
        <rFont val="標楷體"/>
        <family val="4"/>
      </rPr>
      <t>分。</t>
    </r>
    <r>
      <rPr>
        <sz val="10"/>
        <color indexed="8"/>
        <rFont val="標楷體"/>
        <family val="4"/>
      </rPr>
      <t xml:space="preserve">
</t>
    </r>
    <r>
      <rPr>
        <sz val="10"/>
        <color indexed="8"/>
        <rFont val="Times New Roman"/>
        <family val="1"/>
      </rPr>
      <t xml:space="preserve">(5) </t>
    </r>
    <r>
      <rPr>
        <sz val="10"/>
        <color indexed="8"/>
        <rFont val="標楷體"/>
        <family val="4"/>
      </rPr>
      <t>參與執行者得</t>
    </r>
    <r>
      <rPr>
        <sz val="10"/>
        <color indexed="8"/>
        <rFont val="Times New Roman"/>
        <family val="1"/>
      </rPr>
      <t>25</t>
    </r>
    <r>
      <rPr>
        <sz val="10"/>
        <color indexed="8"/>
        <rFont val="標楷體"/>
        <family val="4"/>
      </rPr>
      <t>分。</t>
    </r>
    <r>
      <rPr>
        <sz val="10"/>
        <color indexed="8"/>
        <rFont val="標楷體"/>
        <family val="4"/>
      </rPr>
      <t xml:space="preserve">
</t>
    </r>
    <r>
      <rPr>
        <sz val="10"/>
        <color indexed="8"/>
        <rFont val="Times New Roman"/>
        <family val="1"/>
      </rPr>
      <t xml:space="preserve">(6) </t>
    </r>
    <r>
      <rPr>
        <sz val="10"/>
        <color indexed="8"/>
        <rFont val="標楷體"/>
        <family val="4"/>
      </rPr>
      <t>計畫申請但未通過，主持人得</t>
    </r>
    <r>
      <rPr>
        <sz val="10"/>
        <color indexed="8"/>
        <rFont val="Times New Roman"/>
        <family val="1"/>
      </rPr>
      <t>25</t>
    </r>
    <r>
      <rPr>
        <sz val="10"/>
        <color indexed="8"/>
        <rFont val="標楷體"/>
        <family val="4"/>
      </rPr>
      <t>分，共同</t>
    </r>
    <r>
      <rPr>
        <sz val="10"/>
        <color indexed="8"/>
        <rFont val="Times New Roman"/>
        <family val="1"/>
      </rPr>
      <t>/</t>
    </r>
    <r>
      <rPr>
        <sz val="10"/>
        <color indexed="8"/>
        <rFont val="標楷體"/>
        <family val="4"/>
      </rPr>
      <t>協同主持人可得</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4. </t>
    </r>
    <r>
      <rPr>
        <sz val="10"/>
        <color indexed="8"/>
        <rFont val="標楷體"/>
        <family val="4"/>
      </rPr>
      <t>爭取教育部計畫、校外學術研究計畫案或產學合作</t>
    </r>
    <r>
      <rPr>
        <sz val="10"/>
        <color indexed="8"/>
        <rFont val="Times New Roman"/>
        <family val="1"/>
      </rPr>
      <t>/</t>
    </r>
    <r>
      <rPr>
        <sz val="10"/>
        <color indexed="8"/>
        <rFont val="標楷體"/>
        <family val="4"/>
      </rPr>
      <t>研究案</t>
    </r>
    <r>
      <rPr>
        <sz val="10"/>
        <color indexed="8"/>
        <rFont val="Times New Roman"/>
        <family val="1"/>
      </rPr>
      <t>(</t>
    </r>
    <r>
      <rPr>
        <sz val="10"/>
        <color indexed="8"/>
        <rFont val="標楷體"/>
        <family val="4"/>
      </rPr>
      <t>單件金額至少超過</t>
    </r>
    <r>
      <rPr>
        <sz val="10"/>
        <color indexed="8"/>
        <rFont val="Times New Roman"/>
        <family val="1"/>
      </rPr>
      <t>5</t>
    </r>
    <r>
      <rPr>
        <sz val="10"/>
        <color indexed="8"/>
        <rFont val="標楷體"/>
        <family val="4"/>
      </rPr>
      <t>萬元</t>
    </r>
    <r>
      <rPr>
        <sz val="10"/>
        <color indexed="8"/>
        <rFont val="Times New Roman"/>
        <family val="1"/>
      </rPr>
      <t>)</t>
    </r>
    <r>
      <rPr>
        <sz val="10"/>
        <color indexed="8"/>
        <rFont val="標楷體"/>
        <family val="4"/>
      </rPr>
      <t>。</t>
    </r>
    <r>
      <rPr>
        <sz val="10"/>
        <color indexed="8"/>
        <rFont val="標楷體"/>
        <family val="4"/>
      </rPr>
      <t xml:space="preserve">
</t>
    </r>
    <r>
      <rPr>
        <sz val="10"/>
        <color indexed="8"/>
        <rFont val="Times New Roman"/>
        <family val="1"/>
      </rPr>
      <t xml:space="preserve">(1) </t>
    </r>
    <r>
      <rPr>
        <sz val="10"/>
        <color indexed="8"/>
        <rFont val="標楷體"/>
        <family val="4"/>
      </rPr>
      <t>主持人得</t>
    </r>
    <r>
      <rPr>
        <sz val="10"/>
        <color indexed="8"/>
        <rFont val="Times New Roman"/>
        <family val="1"/>
      </rPr>
      <t>50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共同</t>
    </r>
    <r>
      <rPr>
        <sz val="10"/>
        <color indexed="8"/>
        <rFont val="Times New Roman"/>
        <family val="1"/>
      </rPr>
      <t>/</t>
    </r>
    <r>
      <rPr>
        <sz val="10"/>
        <color indexed="8"/>
        <rFont val="標楷體"/>
        <family val="4"/>
      </rPr>
      <t>協同主持人得</t>
    </r>
    <r>
      <rPr>
        <sz val="10"/>
        <color indexed="8"/>
        <rFont val="Times New Roman"/>
        <family val="1"/>
      </rPr>
      <t>40</t>
    </r>
    <r>
      <rPr>
        <sz val="10"/>
        <color indexed="8"/>
        <rFont val="標楷體"/>
        <family val="4"/>
      </rPr>
      <t>分。</t>
    </r>
    <r>
      <rPr>
        <sz val="10"/>
        <color indexed="8"/>
        <rFont val="標楷體"/>
        <family val="4"/>
      </rPr>
      <t xml:space="preserve">
</t>
    </r>
    <r>
      <rPr>
        <sz val="10"/>
        <color indexed="8"/>
        <rFont val="Times New Roman"/>
        <family val="1"/>
      </rPr>
      <t xml:space="preserve">
5. </t>
    </r>
    <r>
      <rPr>
        <sz val="10"/>
        <color indexed="8"/>
        <rFont val="標楷體"/>
        <family val="4"/>
      </rPr>
      <t>其他與院學術、研究相關事務，請列證明，由院長給分經院教評審議後認列。</t>
    </r>
  </si>
  <si>
    <r>
      <rPr>
        <sz val="10"/>
        <color indexed="8"/>
        <rFont val="標楷體"/>
        <family val="4"/>
      </rPr>
      <t>擔任院級委員及協助院務推動</t>
    </r>
  </si>
  <si>
    <t>1. 擔任院級會議委員。
請假或缺席未達2次，得25分。
2. 擔任校級會議委員。
請假或缺席未達2次，得25分。
3. 擔任本院國合老師，得30分。
4. 負責本院或本院各系外語網頁編修，得30分。
5. 代表本學院參與校級活動，例如：
(1) 運動會趣味競賽得20分。
(2) 學期制或學年制活動得40分。
(3) 任務制/臨時編組活動得30分。
6. 協助院務推動有具體事證者，每項40分。
7. 其他與院服務相關事務，請列證明，由院長給分經院教評審議後認列。</t>
  </si>
  <si>
    <r>
      <t>參加校內</t>
    </r>
    <r>
      <rPr>
        <sz val="10"/>
        <color indexed="8"/>
        <rFont val="Calibri"/>
        <family val="2"/>
      </rPr>
      <t>/</t>
    </r>
    <r>
      <rPr>
        <sz val="10"/>
        <color indexed="8"/>
        <rFont val="標楷體"/>
        <family val="4"/>
      </rPr>
      <t>外舉辦之教學與研究相關研習、訓練、進修並取得證書（證明）或資格者</t>
    </r>
  </si>
  <si>
    <t>於校內外教學實務研討會演講、展演、分享示範教學法、教材或教學經驗、教學觀摩、課程共同分享等</t>
  </si>
  <si>
    <t xml:space="preserve">■3-1誰語爭鋒計畫
提升優質教學品質
策略
1. 主持人每次10分，觀摩者每次5分
2. 主持人須檢附照片或證書，觀摩者須提出建議事項清單或證書作為佐證
3. 系(所)、中心或相關單位認定
</t>
  </si>
  <si>
    <t>擔任進修部授課老師</t>
  </si>
  <si>
    <t>擔任畢業專題指導老師</t>
  </si>
  <si>
    <t xml:space="preserve">■2-3專業融合計畫-學生法語專業紮根
策略
1. 每指導一名學生得2分
2. 系(所)、中心認定
</t>
  </si>
  <si>
    <t>協助學生取得專業證照。</t>
  </si>
  <si>
    <t xml:space="preserve">■2-3專業融合計畫-學生法語專業紮根
策略
1. 每輔導一人1分
2. 系(所)、中心認定
</t>
  </si>
  <si>
    <t>擔任實習老師</t>
  </si>
  <si>
    <t xml:space="preserve">■2-3專業融合計畫-落實學生學用合一
輔導策略
1. 每一人1分
2. 系(所)、中心認定
</t>
  </si>
  <si>
    <t>召開教學會議</t>
  </si>
  <si>
    <t>■3-1誰語爭鋒計畫-提升優質教學品質
策略
1. 召開者5分; 參加者3分
2. 系(所)、中心認定</t>
  </si>
  <si>
    <t>申請創新課程</t>
  </si>
  <si>
    <t xml:space="preserve">■ 3-2風華正盛計畫-落實課程翻轉策略
1. 申請1門得10分
2. 系(所)、中心認定
</t>
  </si>
  <si>
    <t xml:space="preserve">編撰可供教學使用並出版之教材
(製作遠距教材或者華語教材)
</t>
  </si>
  <si>
    <t xml:space="preserve">■ 3-2風華正盛計畫-落實課程翻轉策略
1. 製作1門教材得20分
2. 系(所)、中心認定
</t>
  </si>
  <si>
    <t>教學意見調查結果</t>
  </si>
  <si>
    <t xml:space="preserve">教學評量
4.01~4.5加15分
4.51以上加20分
</t>
  </si>
  <si>
    <t>每年教師申請科技部、教育部或其他單位計畫</t>
  </si>
  <si>
    <t xml:space="preserve">■4-2專業拔尖計畫-提升教師產能策略
1案通過30分，申請者10分
</t>
  </si>
  <si>
    <t>發表於有審查制度之學術性學報、期刊論文、專書或專書篇章、學術研討會論文</t>
  </si>
  <si>
    <t xml:space="preserve">■4-2 專業拔尖計畫-提升教師產能策略
1. 第一作者30分
2. 第二作者15分
</t>
  </si>
  <si>
    <r>
      <t>進行產業研習或</t>
    </r>
    <r>
      <rPr>
        <sz val="10"/>
        <color indexed="8"/>
        <rFont val="Calibri"/>
        <family val="2"/>
      </rPr>
      <t xml:space="preserve"> </t>
    </r>
    <r>
      <rPr>
        <sz val="10"/>
        <color indexed="8"/>
        <rFont val="標楷體"/>
        <family val="4"/>
      </rPr>
      <t>研究</t>
    </r>
  </si>
  <si>
    <t>■ 4-1人物拔尖計畫-落實教師第二專長能
1. 廣度研習 (完成至少8小時者): 10分
2. 深度研習 (完成每工作日至少半日參與，累計至少四週者):30分
3. 深耕服務: (完成一學期產業深耕服務並簽訂產學合作合約):30分</t>
  </si>
  <si>
    <t>每年執行產學合作案或產學研究案</t>
  </si>
  <si>
    <t>■5-2 專業拔尖計畫-嶄新領域、跨域合作
1. 第一作者30分
2. 第二作者15分</t>
  </si>
  <si>
    <t>校內外擔任與專業相關之專題演講或展演</t>
  </si>
  <si>
    <t>其他:
1. 教學實務或其他多元方式升等
2. 參加校內/外舉辦之教學與研究相關研習、訓練、進修並取得證書（證明）或資格者
3. 取得專業證照</t>
  </si>
  <si>
    <t xml:space="preserve">■ 4-2專業拔尖計畫-
提升教師產能策略
(1案20分)
</t>
  </si>
  <si>
    <t>擔任院、系學生組織或活動之指（輔）導老師、以及系上畢業公演指導老師</t>
  </si>
  <si>
    <t>■ 2-2 專業融合計畫-專業複合、跨域研究
1. 每次20分
2. 院/系(所)、中心認定</t>
  </si>
  <si>
    <t>執行招生宣導工作</t>
  </si>
  <si>
    <t>■ 1-2 資源永續計畫-招收生源、復學續學
1. 全程參與工作項目者，校內每次3分、校外(高雄地區)每次10分、校外(非高雄地區)每次15分
2. 系(所)、中心/教務處認定</t>
  </si>
  <si>
    <t>擔任班級導師、國合老師</t>
  </si>
  <si>
    <t>為學生撰寫申請大學、研究所或工作或獎學金之推薦函</t>
  </si>
  <si>
    <t>■ 8-1海外行囊計畫 -專業複合、跨域研究
1. 每次5分
2. 系(所)、中心認定</t>
  </si>
  <si>
    <r>
      <t>擔任學生課外活動、系上校內外競賽指導老師</t>
    </r>
    <r>
      <rPr>
        <sz val="10"/>
        <color indexed="8"/>
        <rFont val="Calibri"/>
        <family val="2"/>
      </rPr>
      <t>(</t>
    </r>
    <r>
      <rPr>
        <sz val="10"/>
        <color indexed="8"/>
        <rFont val="標楷體"/>
        <family val="4"/>
      </rPr>
      <t>系學會舉行之相關活動</t>
    </r>
    <r>
      <rPr>
        <sz val="10"/>
        <color indexed="8"/>
        <rFont val="Calibri"/>
        <family val="2"/>
      </rPr>
      <t>)</t>
    </r>
  </si>
  <si>
    <t>■ 8-3 風華正盛計畫-落實課程翻轉策略
1. 參與校內外競賽(指導老師不支薪者:得獎10分；沒得獎6分)
2. 系(所)、中心認定</t>
  </si>
  <si>
    <t>擔任（或參與）教師成長社群活動</t>
  </si>
  <si>
    <t>■ 4-1人物拔尖計畫
1. 受評年度擔任主持人，每案30分
2. 受評年度擔任講者，每場10分。
3. 每參加一次10分
4. 系(所)、中心認定</t>
  </si>
  <si>
    <r>
      <t>協助推動系上事務及其他</t>
    </r>
    <r>
      <rPr>
        <sz val="10"/>
        <color indexed="8"/>
        <rFont val="Calibri"/>
        <family val="2"/>
      </rPr>
      <t xml:space="preserve">: </t>
    </r>
    <r>
      <rPr>
        <sz val="10"/>
        <color indexed="8"/>
        <rFont val="標楷體"/>
        <family val="4"/>
      </rPr>
      <t>介紹海外姊妹校、簽訂雙聯學制、接待外賓</t>
    </r>
  </si>
  <si>
    <t>■ 8-1海外行囊計畫
-落實學生移地學習
策略
1. 介紹姊妹校者3分; 執行者1所10分
2. 簽訂雙聯學制(介紹者3分; 執行者加20分
3. 協助系上接待外賓事宜(每次得5分)
4. 系(所)、中心認定</t>
  </si>
  <si>
    <t xml:space="preserve">其他:
1. 每位教師提供法語能力診斷輔導時間每週1小時(LDCC 有駐診就給分；圖書館指導老師、歐盟園區留學諮詢、廣度陪伴(系上提供表格)
2. 參加校內/外舉辦之教學與研究相關研習、訓練、進修並取得證書（證明）或資格者
</t>
  </si>
  <si>
    <t>文藻外語大學     學年度教師評鑑分項評分表(德國語文系)</t>
  </si>
  <si>
    <t xml:space="preserve">█5-1 人物拔尖計畫-諄誨耕耘、人師楷模
1.獲「專業典範教師」、或教育部及專業學會相關教學優良獎項得10分2.獲「教學優良教師」得8分。
</t>
  </si>
  <si>
    <t>實際指導學生參加校內/外競賽(與任教課程相關為原則)</t>
  </si>
  <si>
    <r>
      <rPr>
        <b/>
        <sz val="10"/>
        <color indexed="8"/>
        <rFont val="標楷體"/>
        <family val="4"/>
      </rPr>
      <t>3-1 誰語爭鋒計畫-廣泛閱讀、跨域學習、移地印</t>
    </r>
    <r>
      <rPr>
        <sz val="10"/>
        <color indexed="8"/>
        <rFont val="標楷體"/>
        <family val="4"/>
      </rPr>
      <t>證
1. 校外競賽：10分
校內競賽：8分
2. 未獲獎每項競賽可得一半分數</t>
    </r>
  </si>
  <si>
    <t>1. 教學評量總平均4(含)以上</t>
  </si>
  <si>
    <t>參加校內/外舉辦之教學與研究相關研習、訓練、進修並取得證書（證明）或資格者</t>
  </si>
  <si>
    <r>
      <rPr>
        <b/>
        <sz val="10"/>
        <color indexed="8"/>
        <rFont val="標楷體"/>
        <family val="4"/>
      </rPr>
      <t>2-2 專業融合計畫-專業複合、跨域研究</t>
    </r>
    <r>
      <rPr>
        <b/>
        <sz val="10"/>
        <color indexed="8"/>
        <rFont val="標楷體"/>
        <family val="4"/>
      </rPr>
      <t xml:space="preserve">
</t>
    </r>
    <r>
      <rPr>
        <sz val="10"/>
        <color indexed="8"/>
        <rFont val="標楷體"/>
        <family val="4"/>
      </rPr>
      <t>1. 每參加1項6分
2. 系(所)、中心認定</t>
    </r>
  </si>
  <si>
    <t>於校內教學實務研討會演講、展演、分享示範教學法、教材或教學經驗、教學觀摩等</t>
  </si>
  <si>
    <r>
      <rPr>
        <b/>
        <sz val="10"/>
        <color indexed="8"/>
        <rFont val="標楷體"/>
        <family val="4"/>
      </rPr>
      <t>2-2 專業融合計畫-專業複合、跨域研究</t>
    </r>
    <r>
      <rPr>
        <b/>
        <sz val="10"/>
        <color indexed="8"/>
        <rFont val="標楷體"/>
        <family val="4"/>
      </rPr>
      <t xml:space="preserve">
</t>
    </r>
    <r>
      <rPr>
        <sz val="10"/>
        <color indexed="8"/>
        <rFont val="標楷體"/>
        <family val="4"/>
      </rPr>
      <t>1. 主持人每次10分，觀摩者每次5分
2. 主持人須檢附照片或證書，觀摩者須提出建議事項清單或證書作為佐證3. 系(所)、中心或相關單位認定</t>
    </r>
  </si>
  <si>
    <t>擔任進修部授課老師/擔任高中德語課程授課老師</t>
  </si>
  <si>
    <r>
      <rPr>
        <b/>
        <sz val="10"/>
        <color indexed="8"/>
        <rFont val="標楷體"/>
        <family val="4"/>
      </rPr>
      <t>2-2 專業融合計畫-專業複合、跨域研究</t>
    </r>
    <r>
      <rPr>
        <b/>
        <sz val="10"/>
        <color indexed="8"/>
        <rFont val="標楷體"/>
        <family val="4"/>
      </rPr>
      <t xml:space="preserve">
</t>
    </r>
    <r>
      <rPr>
        <sz val="10"/>
        <color indexed="8"/>
        <rFont val="標楷體"/>
        <family val="4"/>
      </rPr>
      <t>1. 每科加10分
2. 系(所)、中心認定</t>
    </r>
  </si>
  <si>
    <r>
      <rPr>
        <b/>
        <sz val="10"/>
        <color indexed="8"/>
        <rFont val="標楷體"/>
        <family val="4"/>
      </rPr>
      <t>5-2 專業拔尖計畫-院系特色、標竿群組</t>
    </r>
    <r>
      <rPr>
        <b/>
        <sz val="10"/>
        <color indexed="8"/>
        <rFont val="標楷體"/>
        <family val="4"/>
      </rPr>
      <t xml:space="preserve">
</t>
    </r>
    <r>
      <rPr>
        <sz val="10"/>
        <color indexed="8"/>
        <rFont val="標楷體"/>
        <family val="4"/>
      </rPr>
      <t>1. 受評年度擔任主持人，每案20分
2. 受評年度擔任講者，每場10分
3. 每參加一次5分
4. 系(所)、中心認定</t>
    </r>
  </si>
  <si>
    <t>推動主持系內各項教學計畫(如長程/短程業師協同教學、專業服務學習課程、自主學習/翻轉課程、深碗課程、補救教學、創新教學課程) 或承接上學年未授課的專業課程</t>
  </si>
  <si>
    <r>
      <rPr>
        <b/>
        <sz val="10"/>
        <color indexed="8"/>
        <rFont val="標楷體"/>
        <family val="4"/>
      </rPr>
      <t>2-2 專業融合計畫-服務實習、社會責任</t>
    </r>
    <r>
      <rPr>
        <b/>
        <sz val="10"/>
        <color indexed="8"/>
        <rFont val="標楷體"/>
        <family val="4"/>
      </rPr>
      <t xml:space="preserve">
8-1 課程翻轉計畫-特色課程、學以致用</t>
    </r>
    <r>
      <rPr>
        <b/>
        <sz val="10"/>
        <color indexed="8"/>
        <rFont val="標楷體"/>
        <family val="4"/>
      </rPr>
      <t xml:space="preserve">
8-2 學習自轉計畫-自主學習、輔助系統</t>
    </r>
    <r>
      <rPr>
        <b/>
        <sz val="10"/>
        <color indexed="8"/>
        <rFont val="標楷體"/>
        <family val="4"/>
      </rPr>
      <t xml:space="preserve">
</t>
    </r>
    <r>
      <rPr>
        <sz val="10"/>
        <color indexed="8"/>
        <rFont val="標楷體"/>
        <family val="4"/>
      </rPr>
      <t>1. 每門20分
2. 系(所)、中心認定</t>
    </r>
  </si>
  <si>
    <t>擔任系上開設密集班課程之教師(如B1德檢、雙聯學制)</t>
  </si>
  <si>
    <r>
      <rPr>
        <b/>
        <sz val="10"/>
        <color indexed="8"/>
        <rFont val="標楷體"/>
        <family val="4"/>
      </rPr>
      <t>2-2 專業融合計畫-專業複合、跨域研究</t>
    </r>
    <r>
      <rPr>
        <b/>
        <sz val="10"/>
        <color indexed="8"/>
        <rFont val="標楷體"/>
        <family val="4"/>
      </rPr>
      <t xml:space="preserve">
</t>
    </r>
    <r>
      <rPr>
        <sz val="10"/>
        <color indexed="8"/>
        <rFont val="標楷體"/>
        <family val="4"/>
      </rPr>
      <t>1. 每次30分</t>
    </r>
  </si>
  <si>
    <t>指導並成立5人以上學生讀書會，且至少須輔導4小時</t>
  </si>
  <si>
    <r>
      <rPr>
        <b/>
        <sz val="10"/>
        <color indexed="8"/>
        <rFont val="標楷體"/>
        <family val="4"/>
      </rPr>
      <t>8-1 課程翻轉計畫-特色課程、學以致用</t>
    </r>
    <r>
      <rPr>
        <b/>
        <sz val="10"/>
        <color indexed="8"/>
        <rFont val="標楷體"/>
        <family val="4"/>
      </rPr>
      <t xml:space="preserve">
</t>
    </r>
    <r>
      <rPr>
        <sz val="10"/>
        <color indexed="8"/>
        <rFont val="標楷體"/>
        <family val="4"/>
      </rPr>
      <t>1. 每個讀書會10分
2. 檢附照片或是學生簽到表證明</t>
    </r>
  </si>
  <si>
    <r>
      <rPr>
        <sz val="10"/>
        <color indexed="8"/>
        <rFont val="標楷體"/>
        <family val="4"/>
      </rPr>
      <t>發表於有審查制度之學術性學報、期刊論文、專書或專書篇章、學術研討會論文</t>
    </r>
  </si>
  <si>
    <r>
      <rPr>
        <b/>
        <sz val="10"/>
        <color indexed="8"/>
        <rFont val="Times New Roman"/>
        <family val="1"/>
      </rPr>
      <t xml:space="preserve">5-2 </t>
    </r>
    <r>
      <rPr>
        <b/>
        <sz val="10"/>
        <color indexed="8"/>
        <rFont val="標楷體"/>
        <family val="4"/>
      </rPr>
      <t>專業拔尖計畫</t>
    </r>
    <r>
      <rPr>
        <b/>
        <sz val="10"/>
        <color indexed="8"/>
        <rFont val="Times New Roman"/>
        <family val="1"/>
      </rPr>
      <t>-</t>
    </r>
    <r>
      <rPr>
        <b/>
        <sz val="10"/>
        <color indexed="8"/>
        <rFont val="標楷體"/>
        <family val="4"/>
      </rPr>
      <t>嶄新領域、跨域合作</t>
    </r>
    <r>
      <rPr>
        <b/>
        <sz val="10"/>
        <color indexed="8"/>
        <rFont val="標楷體"/>
        <family val="4"/>
      </rPr>
      <t xml:space="preserve">
</t>
    </r>
    <r>
      <rPr>
        <sz val="10"/>
        <color indexed="8"/>
        <rFont val="Times New Roman"/>
        <family val="1"/>
      </rPr>
      <t xml:space="preserve">1. </t>
    </r>
    <r>
      <rPr>
        <sz val="10"/>
        <color indexed="8"/>
        <rFont val="標楷體"/>
        <family val="4"/>
      </rPr>
      <t>第一作者</t>
    </r>
    <r>
      <rPr>
        <sz val="10"/>
        <color indexed="8"/>
        <rFont val="Times New Roman"/>
        <family val="1"/>
      </rPr>
      <t>30</t>
    </r>
    <r>
      <rPr>
        <sz val="10"/>
        <color indexed="8"/>
        <rFont val="標楷體"/>
        <family val="4"/>
      </rPr>
      <t>分</t>
    </r>
    <r>
      <rPr>
        <sz val="10"/>
        <color indexed="8"/>
        <rFont val="Times New Roman"/>
        <family val="1"/>
      </rPr>
      <t xml:space="preserve">
2. </t>
    </r>
    <r>
      <rPr>
        <sz val="10"/>
        <color indexed="8"/>
        <rFont val="標楷體"/>
        <family val="4"/>
      </rPr>
      <t>第二作者</t>
    </r>
    <r>
      <rPr>
        <sz val="10"/>
        <color indexed="8"/>
        <rFont val="Times New Roman"/>
        <family val="1"/>
      </rPr>
      <t>20</t>
    </r>
    <r>
      <rPr>
        <sz val="10"/>
        <color indexed="8"/>
        <rFont val="標楷體"/>
        <family val="4"/>
      </rPr>
      <t>分</t>
    </r>
  </si>
  <si>
    <r>
      <rPr>
        <sz val="10"/>
        <color indexed="8"/>
        <rFont val="標楷體"/>
        <family val="4"/>
      </rPr>
      <t>獲得專業技術證照</t>
    </r>
  </si>
  <si>
    <r>
      <rPr>
        <b/>
        <sz val="10"/>
        <color indexed="8"/>
        <rFont val="Times New Roman"/>
        <family val="1"/>
      </rPr>
      <t xml:space="preserve">7-1 </t>
    </r>
    <r>
      <rPr>
        <b/>
        <sz val="10"/>
        <color indexed="8"/>
        <rFont val="標楷體"/>
        <family val="4"/>
      </rPr>
      <t>產業接軌計畫</t>
    </r>
    <r>
      <rPr>
        <b/>
        <sz val="10"/>
        <color indexed="8"/>
        <rFont val="Times New Roman"/>
        <family val="1"/>
      </rPr>
      <t>-</t>
    </r>
    <r>
      <rPr>
        <b/>
        <sz val="10"/>
        <color indexed="8"/>
        <rFont val="標楷體"/>
        <family val="4"/>
      </rPr>
      <t>職涯發展、證照資歷</t>
    </r>
    <r>
      <rPr>
        <b/>
        <sz val="10"/>
        <color indexed="8"/>
        <rFont val="標楷體"/>
        <family val="4"/>
      </rPr>
      <t xml:space="preserve">
</t>
    </r>
    <r>
      <rPr>
        <sz val="10"/>
        <color indexed="8"/>
        <rFont val="Times New Roman"/>
        <family val="1"/>
      </rPr>
      <t xml:space="preserve">1. </t>
    </r>
    <r>
      <rPr>
        <sz val="10"/>
        <color indexed="8"/>
        <rFont val="標楷體"/>
        <family val="4"/>
      </rPr>
      <t>一項證照</t>
    </r>
    <r>
      <rPr>
        <sz val="10"/>
        <color indexed="8"/>
        <rFont val="Times New Roman"/>
        <family val="1"/>
      </rPr>
      <t>30</t>
    </r>
    <r>
      <rPr>
        <sz val="10"/>
        <color indexed="8"/>
        <rFont val="標楷體"/>
        <family val="4"/>
      </rPr>
      <t>分</t>
    </r>
  </si>
  <si>
    <r>
      <rPr>
        <sz val="10"/>
        <color indexed="8"/>
        <rFont val="標楷體"/>
        <family val="4"/>
      </rPr>
      <t>進行產業研習或研究</t>
    </r>
  </si>
  <si>
    <r>
      <rPr>
        <b/>
        <sz val="10"/>
        <color indexed="8"/>
        <rFont val="Times New Roman"/>
        <family val="1"/>
      </rPr>
      <t xml:space="preserve">7-1 </t>
    </r>
    <r>
      <rPr>
        <b/>
        <sz val="10"/>
        <color indexed="8"/>
        <rFont val="標楷體"/>
        <family val="4"/>
      </rPr>
      <t>產業接軌計畫</t>
    </r>
    <r>
      <rPr>
        <b/>
        <sz val="10"/>
        <color indexed="8"/>
        <rFont val="Times New Roman"/>
        <family val="1"/>
      </rPr>
      <t>-</t>
    </r>
    <r>
      <rPr>
        <b/>
        <sz val="10"/>
        <color indexed="8"/>
        <rFont val="標楷體"/>
        <family val="4"/>
      </rPr>
      <t>六年計畫、實務增能</t>
    </r>
    <r>
      <rPr>
        <b/>
        <sz val="10"/>
        <color indexed="8"/>
        <rFont val="標楷體"/>
        <family val="4"/>
      </rPr>
      <t xml:space="preserve">
</t>
    </r>
    <r>
      <rPr>
        <sz val="10"/>
        <color indexed="8"/>
        <rFont val="Times New Roman"/>
        <family val="1"/>
      </rPr>
      <t xml:space="preserve">1. </t>
    </r>
    <r>
      <rPr>
        <sz val="10"/>
        <color indexed="8"/>
        <rFont val="標楷體"/>
        <family val="4"/>
      </rPr>
      <t>廣度研習</t>
    </r>
    <r>
      <rPr>
        <sz val="10"/>
        <color indexed="8"/>
        <rFont val="Times New Roman"/>
        <family val="1"/>
      </rPr>
      <t xml:space="preserve"> (</t>
    </r>
    <r>
      <rPr>
        <sz val="10"/>
        <color indexed="8"/>
        <rFont val="標楷體"/>
        <family val="4"/>
      </rPr>
      <t>完成至少</t>
    </r>
    <r>
      <rPr>
        <sz val="10"/>
        <color indexed="8"/>
        <rFont val="Times New Roman"/>
        <family val="1"/>
      </rPr>
      <t>8</t>
    </r>
    <r>
      <rPr>
        <sz val="10"/>
        <color indexed="8"/>
        <rFont val="標楷體"/>
        <family val="4"/>
      </rPr>
      <t>小時者</t>
    </r>
    <r>
      <rPr>
        <sz val="10"/>
        <color indexed="8"/>
        <rFont val="Times New Roman"/>
        <family val="1"/>
      </rPr>
      <t>): 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深度研習</t>
    </r>
    <r>
      <rPr>
        <sz val="10"/>
        <color indexed="8"/>
        <rFont val="Times New Roman"/>
        <family val="1"/>
      </rPr>
      <t xml:space="preserve"> (</t>
    </r>
    <r>
      <rPr>
        <sz val="10"/>
        <color indexed="8"/>
        <rFont val="標楷體"/>
        <family val="4"/>
      </rPr>
      <t>完成每工作日至少半日參與，累計至少四週者</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深耕服務</t>
    </r>
    <r>
      <rPr>
        <sz val="10"/>
        <color indexed="8"/>
        <rFont val="Times New Roman"/>
        <family val="1"/>
      </rPr>
      <t>: (</t>
    </r>
    <r>
      <rPr>
        <sz val="10"/>
        <color indexed="8"/>
        <rFont val="標楷體"/>
        <family val="4"/>
      </rPr>
      <t>完成一學期產業深耕服務並簽訂產學合作合約</t>
    </r>
    <r>
      <rPr>
        <sz val="10"/>
        <color indexed="8"/>
        <rFont val="Times New Roman"/>
        <family val="1"/>
      </rPr>
      <t>):20</t>
    </r>
    <r>
      <rPr>
        <sz val="10"/>
        <color indexed="8"/>
        <rFont val="標楷體"/>
        <family val="4"/>
      </rPr>
      <t>分</t>
    </r>
  </si>
  <si>
    <r>
      <rPr>
        <sz val="10"/>
        <color indexed="8"/>
        <rFont val="標楷體"/>
        <family val="4"/>
      </rPr>
      <t>至校外擔任與專業相關之專題演講或展演</t>
    </r>
    <r>
      <rPr>
        <sz val="10"/>
        <color indexed="8"/>
        <rFont val="Times New Roman"/>
        <family val="1"/>
      </rPr>
      <t>/</t>
    </r>
    <r>
      <rPr>
        <sz val="10"/>
        <color indexed="8"/>
        <rFont val="標楷體"/>
        <family val="4"/>
      </rPr>
      <t>擔任</t>
    </r>
    <r>
      <rPr>
        <sz val="10"/>
        <color indexed="8"/>
        <rFont val="Times New Roman"/>
        <family val="1"/>
      </rPr>
      <t>(</t>
    </r>
    <r>
      <rPr>
        <sz val="10"/>
        <color indexed="8"/>
        <rFont val="標楷體"/>
        <family val="4"/>
      </rPr>
      <t>學術</t>
    </r>
    <r>
      <rPr>
        <sz val="10"/>
        <color indexed="8"/>
        <rFont val="Times New Roman"/>
        <family val="1"/>
      </rPr>
      <t>)</t>
    </r>
    <r>
      <rPr>
        <sz val="10"/>
        <color indexed="8"/>
        <rFont val="標楷體"/>
        <family val="4"/>
      </rPr>
      <t>研討會、研習營、研讀會或工作坊之引言人、主持人或講評人</t>
    </r>
  </si>
  <si>
    <r>
      <rPr>
        <b/>
        <sz val="10"/>
        <color indexed="8"/>
        <rFont val="Times New Roman"/>
        <family val="1"/>
      </rPr>
      <t xml:space="preserve">5-2 </t>
    </r>
    <r>
      <rPr>
        <b/>
        <sz val="10"/>
        <color indexed="8"/>
        <rFont val="標楷體"/>
        <family val="4"/>
      </rPr>
      <t>專業拔尖計畫</t>
    </r>
    <r>
      <rPr>
        <b/>
        <sz val="10"/>
        <color indexed="8"/>
        <rFont val="Times New Roman"/>
        <family val="1"/>
      </rPr>
      <t>-</t>
    </r>
    <r>
      <rPr>
        <b/>
        <sz val="10"/>
        <color indexed="8"/>
        <rFont val="標楷體"/>
        <family val="4"/>
      </rPr>
      <t>嶄新領域、跨域合作</t>
    </r>
    <r>
      <rPr>
        <b/>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</si>
  <si>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t>1.</t>
    </r>
    <r>
      <rPr>
        <sz val="10"/>
        <color indexed="8"/>
        <rFont val="標楷體"/>
        <family val="4"/>
      </rPr>
      <t>執行校內專題研究案</t>
    </r>
    <r>
      <rPr>
        <sz val="10"/>
        <color indexed="8"/>
        <rFont val="標楷體"/>
        <family val="4"/>
      </rPr>
      <t xml:space="preserve">
</t>
    </r>
    <r>
      <rPr>
        <sz val="10"/>
        <color indexed="8"/>
        <rFont val="Times New Roman"/>
        <family val="1"/>
      </rPr>
      <t>2.</t>
    </r>
    <r>
      <rPr>
        <sz val="10"/>
        <color indexed="8"/>
        <rFont val="標楷體"/>
        <family val="4"/>
      </rPr>
      <t>執行科技部計畫案</t>
    </r>
    <r>
      <rPr>
        <sz val="10"/>
        <color indexed="8"/>
        <rFont val="Times New Roman"/>
        <family val="1"/>
      </rPr>
      <t xml:space="preserve">
3.</t>
    </r>
    <r>
      <rPr>
        <sz val="10"/>
        <color indexed="8"/>
        <rFont val="標楷體"/>
        <family val="4"/>
      </rPr>
      <t>執行產官學合作</t>
    </r>
    <r>
      <rPr>
        <sz val="10"/>
        <color indexed="8"/>
        <rFont val="標楷體"/>
        <family val="4"/>
      </rPr>
      <t xml:space="preserve">
</t>
    </r>
    <r>
      <rPr>
        <sz val="10"/>
        <color indexed="8"/>
        <rFont val="Times New Roman"/>
        <family val="1"/>
      </rPr>
      <t>4.</t>
    </r>
    <r>
      <rPr>
        <sz val="10"/>
        <color indexed="8"/>
        <rFont val="標楷體"/>
        <family val="4"/>
      </rPr>
      <t>申請教育部、科技部相關學術研究或教育部課程教學獎補助計畫，未獲通過者</t>
    </r>
  </si>
  <si>
    <r>
      <rPr>
        <b/>
        <sz val="10"/>
        <color indexed="8"/>
        <rFont val="Times New Roman"/>
        <family val="1"/>
      </rPr>
      <t xml:space="preserve">5-2 </t>
    </r>
    <r>
      <rPr>
        <b/>
        <sz val="10"/>
        <color indexed="8"/>
        <rFont val="標楷體"/>
        <family val="4"/>
      </rPr>
      <t>專業拔尖計畫</t>
    </r>
    <r>
      <rPr>
        <b/>
        <sz val="10"/>
        <color indexed="8"/>
        <rFont val="Times New Roman"/>
        <family val="1"/>
      </rPr>
      <t>-</t>
    </r>
    <r>
      <rPr>
        <b/>
        <sz val="10"/>
        <color indexed="8"/>
        <rFont val="標楷體"/>
        <family val="4"/>
      </rPr>
      <t>嶄新領域、跨域合作</t>
    </r>
    <r>
      <rPr>
        <b/>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</si>
  <si>
    <r>
      <rPr>
        <sz val="10"/>
        <color indexed="8"/>
        <rFont val="標楷體"/>
        <family val="4"/>
      </rPr>
      <t>擔任院、系學生組織或活動之指（輔）導老師、以及系上畢業公演指導老師</t>
    </r>
  </si>
  <si>
    <r>
      <rPr>
        <b/>
        <sz val="10"/>
        <color indexed="8"/>
        <rFont val="Times New Roman"/>
        <family val="1"/>
      </rPr>
      <t xml:space="preserve">2-2 </t>
    </r>
    <r>
      <rPr>
        <b/>
        <sz val="10"/>
        <color indexed="8"/>
        <rFont val="標楷體"/>
        <family val="4"/>
      </rPr>
      <t>專業融合計畫</t>
    </r>
    <r>
      <rPr>
        <b/>
        <sz val="10"/>
        <color indexed="8"/>
        <rFont val="Times New Roman"/>
        <family val="1"/>
      </rPr>
      <t>-</t>
    </r>
    <r>
      <rPr>
        <b/>
        <sz val="10"/>
        <color indexed="8"/>
        <rFont val="標楷體"/>
        <family val="4"/>
      </rPr>
      <t>專業複合、跨域研究</t>
    </r>
    <r>
      <rPr>
        <b/>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院</t>
    </r>
    <r>
      <rPr>
        <sz val="10"/>
        <color indexed="8"/>
        <rFont val="Times New Roman"/>
        <family val="1"/>
      </rPr>
      <t>/</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</si>
  <si>
    <r>
      <rPr>
        <sz val="12"/>
        <color indexed="8"/>
        <rFont val="標楷體"/>
        <family val="4"/>
      </rPr>
      <t>執行招生宣導工作</t>
    </r>
  </si>
  <si>
    <r>
      <rPr>
        <b/>
        <sz val="10"/>
        <color indexed="8"/>
        <rFont val="Times New Roman"/>
        <family val="1"/>
      </rPr>
      <t xml:space="preserve">1-2 </t>
    </r>
    <r>
      <rPr>
        <b/>
        <sz val="10"/>
        <color indexed="8"/>
        <rFont val="標楷體"/>
        <family val="4"/>
      </rPr>
      <t>資源永續計畫</t>
    </r>
    <r>
      <rPr>
        <b/>
        <sz val="10"/>
        <color indexed="8"/>
        <rFont val="Times New Roman"/>
        <family val="1"/>
      </rPr>
      <t>-</t>
    </r>
    <r>
      <rPr>
        <b/>
        <sz val="10"/>
        <color indexed="8"/>
        <rFont val="標楷體"/>
        <family val="4"/>
      </rPr>
      <t>招收生源、復學續學</t>
    </r>
    <r>
      <rPr>
        <b/>
        <sz val="10"/>
        <color indexed="8"/>
        <rFont val="標楷體"/>
        <family val="4"/>
      </rPr>
      <t xml:space="preserve">
</t>
    </r>
    <r>
      <rPr>
        <sz val="10"/>
        <color indexed="8"/>
        <rFont val="Times New Roman"/>
        <family val="1"/>
      </rPr>
      <t xml:space="preserve">1. </t>
    </r>
    <r>
      <rPr>
        <sz val="10"/>
        <color indexed="8"/>
        <rFont val="標楷體"/>
        <family val="4"/>
      </rPr>
      <t>全程參與工作項目者，校內每次</t>
    </r>
    <r>
      <rPr>
        <sz val="10"/>
        <color indexed="8"/>
        <rFont val="Times New Roman"/>
        <family val="1"/>
      </rPr>
      <t>3</t>
    </r>
    <r>
      <rPr>
        <sz val="10"/>
        <color indexed="8"/>
        <rFont val="標楷體"/>
        <family val="4"/>
      </rPr>
      <t>分、校外</t>
    </r>
    <r>
      <rPr>
        <sz val="10"/>
        <color indexed="8"/>
        <rFont val="Times New Roman"/>
        <family val="1"/>
      </rPr>
      <t>(</t>
    </r>
    <r>
      <rPr>
        <sz val="10"/>
        <color indexed="8"/>
        <rFont val="標楷體"/>
        <family val="4"/>
      </rPr>
      <t>高雄地區</t>
    </r>
    <r>
      <rPr>
        <sz val="10"/>
        <color indexed="8"/>
        <rFont val="Times New Roman"/>
        <family val="1"/>
      </rPr>
      <t>)</t>
    </r>
    <r>
      <rPr>
        <sz val="10"/>
        <color indexed="8"/>
        <rFont val="標楷體"/>
        <family val="4"/>
      </rPr>
      <t>每次</t>
    </r>
    <r>
      <rPr>
        <sz val="10"/>
        <color indexed="8"/>
        <rFont val="Times New Roman"/>
        <family val="1"/>
      </rPr>
      <t>10</t>
    </r>
    <r>
      <rPr>
        <sz val="10"/>
        <color indexed="8"/>
        <rFont val="標楷體"/>
        <family val="4"/>
      </rPr>
      <t>分、校外</t>
    </r>
    <r>
      <rPr>
        <sz val="10"/>
        <color indexed="8"/>
        <rFont val="Times New Roman"/>
        <family val="1"/>
      </rPr>
      <t>(</t>
    </r>
    <r>
      <rPr>
        <sz val="10"/>
        <color indexed="8"/>
        <rFont val="標楷體"/>
        <family val="4"/>
      </rPr>
      <t>非高雄地區</t>
    </r>
    <r>
      <rPr>
        <sz val="10"/>
        <color indexed="8"/>
        <rFont val="Times New Roman"/>
        <family val="1"/>
      </rPr>
      <t>)</t>
    </r>
    <r>
      <rPr>
        <sz val="10"/>
        <color indexed="8"/>
        <rFont val="標楷體"/>
        <family val="4"/>
      </rPr>
      <t>每次</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t>
    </r>
    <r>
      <rPr>
        <sz val="10"/>
        <color indexed="8"/>
        <rFont val="Times New Roman"/>
        <family val="1"/>
      </rPr>
      <t>/</t>
    </r>
    <r>
      <rPr>
        <sz val="10"/>
        <color indexed="8"/>
        <rFont val="標楷體"/>
        <family val="4"/>
      </rPr>
      <t>教務處認定</t>
    </r>
  </si>
  <si>
    <r>
      <rPr>
        <sz val="10"/>
        <color indexed="8"/>
        <rFont val="標楷體"/>
        <family val="4"/>
      </rPr>
      <t>擔任學生課外活動顧問或評審</t>
    </r>
    <r>
      <rPr>
        <sz val="10"/>
        <color indexed="8"/>
        <rFont val="Times New Roman"/>
        <family val="1"/>
      </rPr>
      <t>(</t>
    </r>
    <r>
      <rPr>
        <sz val="10"/>
        <color indexed="8"/>
        <rFont val="標楷體"/>
        <family val="4"/>
      </rPr>
      <t>如外文指導</t>
    </r>
    <r>
      <rPr>
        <sz val="10"/>
        <color indexed="8"/>
        <rFont val="Times New Roman"/>
        <family val="1"/>
      </rPr>
      <t>:</t>
    </r>
    <r>
      <rPr>
        <sz val="10"/>
        <color indexed="8"/>
        <rFont val="標楷體"/>
        <family val="4"/>
      </rPr>
      <t>校內</t>
    </r>
    <r>
      <rPr>
        <sz val="10"/>
        <color indexed="8"/>
        <rFont val="Times New Roman"/>
        <family val="1"/>
      </rPr>
      <t>/</t>
    </r>
    <r>
      <rPr>
        <sz val="10"/>
        <color indexed="8"/>
        <rFont val="標楷體"/>
        <family val="4"/>
      </rPr>
      <t>外萊茵盃評審</t>
    </r>
    <r>
      <rPr>
        <sz val="10"/>
        <color indexed="8"/>
        <rFont val="Times New Roman"/>
        <family val="1"/>
      </rPr>
      <t>)</t>
    </r>
  </si>
  <si>
    <r>
      <rPr>
        <b/>
        <sz val="10"/>
        <color indexed="8"/>
        <rFont val="Times New Roman"/>
        <family val="1"/>
      </rPr>
      <t xml:space="preserve">3-1 </t>
    </r>
    <r>
      <rPr>
        <b/>
        <sz val="10"/>
        <color indexed="8"/>
        <rFont val="標楷體"/>
        <family val="4"/>
      </rPr>
      <t>誰語爭鋒計畫</t>
    </r>
    <r>
      <rPr>
        <b/>
        <sz val="10"/>
        <color indexed="8"/>
        <rFont val="Times New Roman"/>
        <family val="1"/>
      </rPr>
      <t>-</t>
    </r>
    <r>
      <rPr>
        <b/>
        <sz val="10"/>
        <color indexed="8"/>
        <rFont val="標楷體"/>
        <family val="4"/>
      </rPr>
      <t>廣泛閱讀、跨域學習、移地印證</t>
    </r>
    <r>
      <rPr>
        <b/>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</si>
  <si>
    <r>
      <rPr>
        <sz val="10"/>
        <color indexed="8"/>
        <rFont val="標楷體"/>
        <family val="4"/>
      </rPr>
      <t>為學生撰寫申請大學、研究所或工作或獎學金之推薦函</t>
    </r>
  </si>
  <si>
    <r>
      <rPr>
        <b/>
        <sz val="10"/>
        <color indexed="8"/>
        <rFont val="Times New Roman"/>
        <family val="1"/>
      </rPr>
      <t xml:space="preserve">2-2 </t>
    </r>
    <r>
      <rPr>
        <b/>
        <sz val="10"/>
        <color indexed="8"/>
        <rFont val="標楷體"/>
        <family val="4"/>
      </rPr>
      <t>專業融合計畫</t>
    </r>
    <r>
      <rPr>
        <b/>
        <sz val="10"/>
        <color indexed="8"/>
        <rFont val="Times New Roman"/>
        <family val="1"/>
      </rPr>
      <t>-</t>
    </r>
    <r>
      <rPr>
        <b/>
        <sz val="10"/>
        <color indexed="8"/>
        <rFont val="標楷體"/>
        <family val="4"/>
      </rPr>
      <t>專業複合、跨域研究</t>
    </r>
    <r>
      <rPr>
        <b/>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</si>
  <si>
    <r>
      <rPr>
        <sz val="10"/>
        <color indexed="8"/>
        <rFont val="標楷體"/>
        <family val="4"/>
      </rPr>
      <t>擔任系上校外活動帶隊老師</t>
    </r>
    <r>
      <rPr>
        <sz val="10"/>
        <color indexed="8"/>
        <rFont val="Times New Roman"/>
        <family val="1"/>
      </rPr>
      <t>(</t>
    </r>
    <r>
      <rPr>
        <sz val="10"/>
        <color indexed="8"/>
        <rFont val="標楷體"/>
        <family val="4"/>
      </rPr>
      <t>全國萊茵盃、國際青年交流、系學會舉行之相關活動</t>
    </r>
    <r>
      <rPr>
        <sz val="10"/>
        <color indexed="8"/>
        <rFont val="Times New Roman"/>
        <family val="1"/>
      </rPr>
      <t>)</t>
    </r>
  </si>
  <si>
    <r>
      <rPr>
        <b/>
        <sz val="10"/>
        <color indexed="8"/>
        <rFont val="Times New Roman"/>
        <family val="1"/>
      </rPr>
      <t xml:space="preserve">3-1 </t>
    </r>
    <r>
      <rPr>
        <b/>
        <sz val="10"/>
        <color indexed="8"/>
        <rFont val="標楷體"/>
        <family val="4"/>
      </rPr>
      <t>誰語爭鋒計畫</t>
    </r>
    <r>
      <rPr>
        <b/>
        <sz val="10"/>
        <color indexed="8"/>
        <rFont val="Times New Roman"/>
        <family val="1"/>
      </rPr>
      <t>-</t>
    </r>
    <r>
      <rPr>
        <b/>
        <sz val="10"/>
        <color indexed="8"/>
        <rFont val="標楷體"/>
        <family val="4"/>
      </rPr>
      <t>廣泛閱讀、跨域學習、移地印證</t>
    </r>
    <r>
      <rPr>
        <b/>
        <sz val="10"/>
        <color indexed="8"/>
        <rFont val="標楷體"/>
        <family val="4"/>
      </rPr>
      <t xml:space="preserve">
</t>
    </r>
    <r>
      <rPr>
        <b/>
        <sz val="10"/>
        <color indexed="8"/>
        <rFont val="Times New Roman"/>
        <family val="1"/>
      </rPr>
      <t xml:space="preserve">4-1 </t>
    </r>
    <r>
      <rPr>
        <b/>
        <sz val="10"/>
        <color indexed="8"/>
        <rFont val="標楷體"/>
        <family val="4"/>
      </rPr>
      <t>海外行囊計畫</t>
    </r>
    <r>
      <rPr>
        <b/>
        <sz val="10"/>
        <color indexed="8"/>
        <rFont val="Times New Roman"/>
        <family val="1"/>
      </rPr>
      <t>-</t>
    </r>
    <r>
      <rPr>
        <b/>
        <sz val="10"/>
        <color indexed="8"/>
        <rFont val="標楷體"/>
        <family val="4"/>
      </rPr>
      <t>海外實習、全國移動</t>
    </r>
    <r>
      <rPr>
        <b/>
        <sz val="10"/>
        <color indexed="8"/>
        <rFont val="標楷體"/>
        <family val="4"/>
      </rPr>
      <t xml:space="preserve">
</t>
    </r>
    <r>
      <rPr>
        <sz val="10"/>
        <color indexed="8"/>
        <rFont val="Times New Roman"/>
        <family val="1"/>
      </rPr>
      <t xml:space="preserve">1. </t>
    </r>
    <r>
      <rPr>
        <sz val="10"/>
        <color indexed="8"/>
        <rFont val="標楷體"/>
        <family val="4"/>
      </rPr>
      <t>國外活動：</t>
    </r>
    <r>
      <rPr>
        <sz val="10"/>
        <color indexed="8"/>
        <rFont val="Times New Roman"/>
        <family val="1"/>
      </rPr>
      <t>30</t>
    </r>
    <r>
      <rPr>
        <sz val="10"/>
        <color indexed="8"/>
        <rFont val="標楷體"/>
        <family val="4"/>
      </rPr>
      <t>分</t>
    </r>
    <r>
      <rPr>
        <sz val="10"/>
        <color indexed="8"/>
        <rFont val="標楷體"/>
        <family val="4"/>
      </rPr>
      <t xml:space="preserve">
</t>
    </r>
    <r>
      <rPr>
        <sz val="10"/>
        <color indexed="8"/>
        <rFont val="標楷體"/>
        <family val="4"/>
      </rPr>
      <t>國內活動：</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出席活動：</t>
    </r>
    <r>
      <rPr>
        <sz val="10"/>
        <color indexed="8"/>
        <rFont val="Times New Roman"/>
        <family val="1"/>
      </rPr>
      <t>10</t>
    </r>
    <r>
      <rPr>
        <sz val="10"/>
        <color indexed="8"/>
        <rFont val="標楷體"/>
        <family val="4"/>
      </rPr>
      <t>分</t>
    </r>
    <r>
      <rPr>
        <sz val="10"/>
        <color indexed="8"/>
        <rFont val="標楷體"/>
        <family val="4"/>
      </rPr>
      <t xml:space="preserve">
</t>
    </r>
  </si>
  <si>
    <r>
      <rPr>
        <sz val="10"/>
        <color indexed="8"/>
        <rFont val="標楷體"/>
        <family val="4"/>
      </rPr>
      <t>擔任系上各項委員會之委員</t>
    </r>
  </si>
  <si>
    <r>
      <rPr>
        <b/>
        <sz val="10"/>
        <color indexed="8"/>
        <rFont val="Times New Roman"/>
        <family val="1"/>
      </rPr>
      <t xml:space="preserve">8-3 </t>
    </r>
    <r>
      <rPr>
        <b/>
        <sz val="10"/>
        <color indexed="8"/>
        <rFont val="標楷體"/>
        <family val="4"/>
      </rPr>
      <t>院系運轉計畫</t>
    </r>
    <r>
      <rPr>
        <b/>
        <sz val="10"/>
        <color indexed="8"/>
        <rFont val="Times New Roman"/>
        <family val="1"/>
      </rPr>
      <t>-</t>
    </r>
    <r>
      <rPr>
        <b/>
        <sz val="10"/>
        <color indexed="8"/>
        <rFont val="標楷體"/>
        <family val="4"/>
      </rPr>
      <t>結構重整、權責分配</t>
    </r>
    <r>
      <rPr>
        <sz val="10"/>
        <color indexed="8"/>
        <rFont val="Times New Roman"/>
        <family val="1"/>
      </rPr>
      <t xml:space="preserve">
1. </t>
    </r>
    <r>
      <rPr>
        <sz val="10"/>
        <color indexed="8"/>
        <rFont val="標楷體"/>
        <family val="4"/>
      </rPr>
      <t>每次</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</si>
  <si>
    <r>
      <rPr>
        <sz val="10"/>
        <color indexed="8"/>
        <rFont val="標楷體"/>
        <family val="4"/>
      </rPr>
      <t>協助推動系上事務及其他</t>
    </r>
  </si>
  <si>
    <t>文藻外語大學     學年度教師評鑑分項評分表(西班牙語文系)</t>
  </si>
  <si>
    <r>
      <rPr>
        <sz val="10"/>
        <color indexed="8"/>
        <rFont val="標楷體"/>
        <family val="4"/>
      </rPr>
      <t>實際指導學生參加校內</t>
    </r>
    <r>
      <rPr>
        <sz val="10"/>
        <color indexed="8"/>
        <rFont val="Times New Roman"/>
        <family val="1"/>
      </rPr>
      <t>/</t>
    </r>
    <r>
      <rPr>
        <sz val="10"/>
        <color indexed="8"/>
        <rFont val="標楷體"/>
        <family val="4"/>
      </rPr>
      <t>外競賽</t>
    </r>
    <r>
      <rPr>
        <sz val="10"/>
        <color indexed="8"/>
        <rFont val="Times New Roman"/>
        <family val="1"/>
      </rPr>
      <t>(</t>
    </r>
    <r>
      <rPr>
        <sz val="10"/>
        <color indexed="8"/>
        <rFont val="標楷體"/>
        <family val="4"/>
      </rPr>
      <t>與任教課程相關為原則</t>
    </r>
    <r>
      <rPr>
        <sz val="10"/>
        <color indexed="8"/>
        <rFont val="Times New Roman"/>
        <family val="1"/>
      </rPr>
      <t>)</t>
    </r>
    <r>
      <rPr>
        <sz val="10"/>
        <color indexed="8"/>
        <rFont val="標楷體"/>
        <family val="4"/>
      </rPr>
      <t>。</t>
    </r>
  </si>
  <si>
    <r>
      <t>10</t>
    </r>
    <r>
      <rPr>
        <sz val="10"/>
        <color indexed="8"/>
        <rFont val="標楷體"/>
        <family val="4"/>
      </rPr>
      <t>分</t>
    </r>
  </si>
  <si>
    <r>
      <rPr>
        <sz val="10"/>
        <color indexed="8"/>
        <rFont val="新細明體"/>
        <family val="1"/>
      </rPr>
      <t>■</t>
    </r>
    <r>
      <rPr>
        <sz val="10"/>
        <color indexed="8"/>
        <rFont val="Times New Roman"/>
        <family val="1"/>
      </rPr>
      <t xml:space="preserve">3-1 </t>
    </r>
    <r>
      <rPr>
        <sz val="10"/>
        <color indexed="8"/>
        <rFont val="標楷體"/>
        <family val="4"/>
      </rPr>
      <t>誰語爭鋒計畫</t>
    </r>
    <r>
      <rPr>
        <sz val="10"/>
        <color indexed="8"/>
        <rFont val="Times New Roman"/>
        <family val="1"/>
      </rPr>
      <t>-</t>
    </r>
    <r>
      <rPr>
        <sz val="10"/>
        <color indexed="8"/>
        <rFont val="標楷體"/>
        <family val="4"/>
      </rPr>
      <t>廣泛閱讀、跨域學習、移地印證</t>
    </r>
    <r>
      <rPr>
        <sz val="10"/>
        <color indexed="8"/>
        <rFont val="標楷體"/>
        <family val="4"/>
      </rPr>
      <t xml:space="preserve">
</t>
    </r>
    <r>
      <rPr>
        <sz val="10"/>
        <color indexed="8"/>
        <rFont val="Times New Roman"/>
        <family val="1"/>
      </rPr>
      <t xml:space="preserve">1. </t>
    </r>
    <r>
      <rPr>
        <sz val="10"/>
        <color indexed="8"/>
        <rFont val="標楷體"/>
        <family val="4"/>
      </rPr>
      <t>校外競賽：</t>
    </r>
    <r>
      <rPr>
        <sz val="10"/>
        <color indexed="8"/>
        <rFont val="Times New Roman"/>
        <family val="1"/>
      </rPr>
      <t>10</t>
    </r>
    <r>
      <rPr>
        <sz val="10"/>
        <color indexed="8"/>
        <rFont val="標楷體"/>
        <family val="4"/>
      </rPr>
      <t>分</t>
    </r>
    <r>
      <rPr>
        <sz val="10"/>
        <color indexed="8"/>
        <rFont val="標楷體"/>
        <family val="4"/>
      </rPr>
      <t xml:space="preserve">
校內競賽：</t>
    </r>
    <r>
      <rPr>
        <sz val="10"/>
        <color indexed="8"/>
        <rFont val="Times New Roman"/>
        <family val="1"/>
      </rPr>
      <t>8</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未獲獎每項競賽可得一半分數。</t>
    </r>
  </si>
  <si>
    <r>
      <rPr>
        <sz val="10"/>
        <color indexed="8"/>
        <rFont val="標楷體"/>
        <family val="4"/>
      </rPr>
      <t>參加校內</t>
    </r>
    <r>
      <rPr>
        <sz val="10"/>
        <color indexed="8"/>
        <rFont val="Times New Roman"/>
        <family val="1"/>
      </rPr>
      <t>/</t>
    </r>
    <r>
      <rPr>
        <sz val="10"/>
        <color indexed="8"/>
        <rFont val="標楷體"/>
        <family val="4"/>
      </rPr>
      <t>外舉辦之教學相關研習、訓練、進修並取得證書（證明）或資格者</t>
    </r>
  </si>
  <si>
    <r>
      <t>20</t>
    </r>
    <r>
      <rPr>
        <sz val="10"/>
        <color indexed="8"/>
        <rFont val="標楷體"/>
        <family val="4"/>
      </rPr>
      <t>分</t>
    </r>
  </si>
  <si>
    <r>
      <rPr>
        <sz val="10"/>
        <color indexed="8"/>
        <rFont val="新細明體"/>
        <family val="1"/>
      </rPr>
      <t>■</t>
    </r>
    <r>
      <rPr>
        <sz val="10"/>
        <color indexed="8"/>
        <rFont val="Times New Roman"/>
        <family val="1"/>
      </rPr>
      <t xml:space="preserve"> 2-2 </t>
    </r>
    <r>
      <rPr>
        <sz val="10"/>
        <color indexed="8"/>
        <rFont val="標楷體"/>
        <family val="4"/>
      </rPr>
      <t>專業融合計畫</t>
    </r>
    <r>
      <rPr>
        <sz val="10"/>
        <color indexed="8"/>
        <rFont val="Times New Roman"/>
        <family val="1"/>
      </rPr>
      <t>-</t>
    </r>
    <r>
      <rPr>
        <sz val="10"/>
        <color indexed="8"/>
        <rFont val="標楷體"/>
        <family val="4"/>
      </rPr>
      <t>專業複合、跨域研究</t>
    </r>
    <r>
      <rPr>
        <sz val="10"/>
        <color indexed="8"/>
        <rFont val="標楷體"/>
        <family val="4"/>
      </rPr>
      <t xml:space="preserve">
</t>
    </r>
    <r>
      <rPr>
        <sz val="10"/>
        <color indexed="8"/>
        <rFont val="Times New Roman"/>
        <family val="1"/>
      </rPr>
      <t xml:space="preserve">1. </t>
    </r>
    <r>
      <rPr>
        <sz val="10"/>
        <color indexed="8"/>
        <rFont val="標楷體"/>
        <family val="4"/>
      </rPr>
      <t>每參加</t>
    </r>
    <r>
      <rPr>
        <sz val="10"/>
        <color indexed="8"/>
        <rFont val="Times New Roman"/>
        <family val="1"/>
      </rPr>
      <t>1</t>
    </r>
    <r>
      <rPr>
        <sz val="10"/>
        <color indexed="8"/>
        <rFont val="標楷體"/>
        <family val="4"/>
      </rPr>
      <t>項</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</si>
  <si>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於校內、外教學實務研討會演講、展演、分享示範教學法、教材或教學經驗、教學觀摩等</t>
    </r>
  </si>
  <si>
    <r>
      <rPr>
        <sz val="10"/>
        <color indexed="8"/>
        <rFont val="新細明體"/>
        <family val="1"/>
      </rPr>
      <t>■</t>
    </r>
    <r>
      <rPr>
        <sz val="10"/>
        <color indexed="8"/>
        <rFont val="Times New Roman"/>
        <family val="1"/>
      </rPr>
      <t xml:space="preserve">2-2 </t>
    </r>
    <r>
      <rPr>
        <sz val="10"/>
        <color indexed="8"/>
        <rFont val="標楷體"/>
        <family val="4"/>
      </rPr>
      <t>專業融合計畫</t>
    </r>
    <r>
      <rPr>
        <sz val="10"/>
        <color indexed="8"/>
        <rFont val="Times New Roman"/>
        <family val="1"/>
      </rPr>
      <t>-</t>
    </r>
    <r>
      <rPr>
        <sz val="10"/>
        <color indexed="8"/>
        <rFont val="標楷體"/>
        <family val="4"/>
      </rPr>
      <t>專業複合、跨域研究</t>
    </r>
    <r>
      <rPr>
        <sz val="10"/>
        <color indexed="8"/>
        <rFont val="標楷體"/>
        <family val="4"/>
      </rPr>
      <t xml:space="preserve">
</t>
    </r>
    <r>
      <rPr>
        <sz val="10"/>
        <color indexed="8"/>
        <rFont val="Times New Roman"/>
        <family val="1"/>
      </rPr>
      <t xml:space="preserve">1. </t>
    </r>
    <r>
      <rPr>
        <sz val="10"/>
        <color indexed="8"/>
        <rFont val="標楷體"/>
        <family val="4"/>
      </rPr>
      <t>主持人每次</t>
    </r>
    <r>
      <rPr>
        <sz val="10"/>
        <color indexed="8"/>
        <rFont val="Times New Roman"/>
        <family val="1"/>
      </rPr>
      <t>10</t>
    </r>
    <r>
      <rPr>
        <sz val="10"/>
        <color indexed="8"/>
        <rFont val="標楷體"/>
        <family val="4"/>
      </rPr>
      <t>分，觀摩者每次</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主持人須檢附照片或證書，觀摩者須提出建議事項清單或證書作為佐證</t>
    </r>
    <r>
      <rPr>
        <sz val="10"/>
        <color indexed="8"/>
        <rFont val="Times New Roman"/>
        <family val="1"/>
      </rPr>
      <t xml:space="preserve">3.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、中心或相關單位認定</t>
    </r>
    <r>
      <rPr>
        <sz val="10"/>
        <color indexed="8"/>
        <rFont val="標楷體"/>
        <family val="4"/>
      </rPr>
      <t xml:space="preserve">
</t>
    </r>
  </si>
  <si>
    <r>
      <rPr>
        <sz val="10"/>
        <color indexed="8"/>
        <rFont val="標楷體"/>
        <family val="4"/>
      </rPr>
      <t>擔任進修部授課老師</t>
    </r>
  </si>
  <si>
    <r>
      <rPr>
        <sz val="10"/>
        <color indexed="8"/>
        <rFont val="新細明體"/>
        <family val="1"/>
      </rPr>
      <t>■</t>
    </r>
    <r>
      <rPr>
        <sz val="10"/>
        <color indexed="8"/>
        <rFont val="Times New Roman"/>
        <family val="1"/>
      </rPr>
      <t xml:space="preserve">2-2 </t>
    </r>
    <r>
      <rPr>
        <sz val="10"/>
        <color indexed="8"/>
        <rFont val="標楷體"/>
        <family val="4"/>
      </rPr>
      <t>專業融合計畫</t>
    </r>
    <r>
      <rPr>
        <sz val="10"/>
        <color indexed="8"/>
        <rFont val="Times New Roman"/>
        <family val="1"/>
      </rPr>
      <t>-</t>
    </r>
    <r>
      <rPr>
        <sz val="10"/>
        <color indexed="8"/>
        <rFont val="標楷體"/>
        <family val="4"/>
      </rPr>
      <t>專業複合、跨域研究</t>
    </r>
    <r>
      <rPr>
        <sz val="10"/>
        <color indexed="8"/>
        <rFont val="標楷體"/>
        <family val="4"/>
      </rPr>
      <t xml:space="preserve">
</t>
    </r>
    <r>
      <rPr>
        <sz val="10"/>
        <color indexed="8"/>
        <rFont val="Times New Roman"/>
        <family val="1"/>
      </rPr>
      <t xml:space="preserve">1. </t>
    </r>
    <r>
      <rPr>
        <sz val="10"/>
        <color indexed="8"/>
        <rFont val="標楷體"/>
        <family val="4"/>
      </rPr>
      <t>每科加</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</si>
  <si>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擔任（或參與）教師成長社群活動</t>
    </r>
  </si>
  <si>
    <r>
      <rPr>
        <sz val="10"/>
        <color indexed="8"/>
        <rFont val="新細明體"/>
        <family val="1"/>
      </rPr>
      <t>■</t>
    </r>
    <r>
      <rPr>
        <sz val="10"/>
        <color indexed="8"/>
        <rFont val="Times New Roman"/>
        <family val="1"/>
      </rPr>
      <t xml:space="preserve">5-2 </t>
    </r>
    <r>
      <rPr>
        <sz val="10"/>
        <color indexed="8"/>
        <rFont val="標楷體"/>
        <family val="4"/>
      </rPr>
      <t>專業拔尖計畫</t>
    </r>
    <r>
      <rPr>
        <sz val="10"/>
        <color indexed="8"/>
        <rFont val="Times New Roman"/>
        <family val="1"/>
      </rPr>
      <t>-</t>
    </r>
    <r>
      <rPr>
        <sz val="10"/>
        <color indexed="8"/>
        <rFont val="標楷體"/>
        <family val="4"/>
      </rPr>
      <t>院系特色、標竿群組</t>
    </r>
    <r>
      <rPr>
        <sz val="10"/>
        <color indexed="8"/>
        <rFont val="標楷體"/>
        <family val="4"/>
      </rPr>
      <t xml:space="preserve">
</t>
    </r>
    <r>
      <rPr>
        <sz val="10"/>
        <color indexed="8"/>
        <rFont val="Times New Roman"/>
        <family val="1"/>
      </rPr>
      <t xml:space="preserve">1. </t>
    </r>
    <r>
      <rPr>
        <sz val="10"/>
        <color indexed="8"/>
        <rFont val="標楷體"/>
        <family val="4"/>
      </rPr>
      <t>受評年度擔任主持人，每案</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受評年度擔任講者，每場</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每參加一次</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</si>
  <si>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推動主持系內各項教學計畫</t>
    </r>
    <r>
      <rPr>
        <sz val="10"/>
        <color indexed="8"/>
        <rFont val="Times New Roman"/>
        <family val="1"/>
      </rPr>
      <t>(</t>
    </r>
    <r>
      <rPr>
        <sz val="10"/>
        <color indexed="8"/>
        <rFont val="標楷體"/>
        <family val="4"/>
      </rPr>
      <t>如長程</t>
    </r>
    <r>
      <rPr>
        <sz val="10"/>
        <color indexed="8"/>
        <rFont val="Times New Roman"/>
        <family val="1"/>
      </rPr>
      <t>/</t>
    </r>
    <r>
      <rPr>
        <sz val="10"/>
        <color indexed="8"/>
        <rFont val="標楷體"/>
        <family val="4"/>
      </rPr>
      <t>短程業師協同教學、專業服務學習課程、自主學習</t>
    </r>
    <r>
      <rPr>
        <sz val="10"/>
        <color indexed="8"/>
        <rFont val="Times New Roman"/>
        <family val="1"/>
      </rPr>
      <t>/</t>
    </r>
    <r>
      <rPr>
        <sz val="10"/>
        <color indexed="8"/>
        <rFont val="標楷體"/>
        <family val="4"/>
      </rPr>
      <t>翻轉課程、補救教學、創新教學課程</t>
    </r>
    <r>
      <rPr>
        <sz val="10"/>
        <color indexed="8"/>
        <rFont val="Times New Roman"/>
        <family val="1"/>
      </rPr>
      <t>)</t>
    </r>
  </si>
  <si>
    <r>
      <rPr>
        <sz val="10"/>
        <color indexed="8"/>
        <rFont val="新細明體"/>
        <family val="1"/>
      </rPr>
      <t>■</t>
    </r>
    <r>
      <rPr>
        <sz val="10"/>
        <color indexed="8"/>
        <rFont val="Times New Roman"/>
        <family val="1"/>
      </rPr>
      <t xml:space="preserve">2-2 </t>
    </r>
    <r>
      <rPr>
        <sz val="10"/>
        <color indexed="8"/>
        <rFont val="標楷體"/>
        <family val="4"/>
      </rPr>
      <t>專業融合計畫</t>
    </r>
    <r>
      <rPr>
        <sz val="10"/>
        <color indexed="8"/>
        <rFont val="Times New Roman"/>
        <family val="1"/>
      </rPr>
      <t>-</t>
    </r>
    <r>
      <rPr>
        <sz val="10"/>
        <color indexed="8"/>
        <rFont val="標楷體"/>
        <family val="4"/>
      </rPr>
      <t>服務實習、社會責任</t>
    </r>
    <r>
      <rPr>
        <sz val="10"/>
        <color indexed="8"/>
        <rFont val="標楷體"/>
        <family val="4"/>
      </rPr>
      <t xml:space="preserve">
</t>
    </r>
    <r>
      <rPr>
        <sz val="10"/>
        <color indexed="8"/>
        <rFont val="新細明體"/>
        <family val="1"/>
      </rPr>
      <t>■</t>
    </r>
    <r>
      <rPr>
        <sz val="10"/>
        <color indexed="8"/>
        <rFont val="Times New Roman"/>
        <family val="1"/>
      </rPr>
      <t xml:space="preserve">8-1 </t>
    </r>
    <r>
      <rPr>
        <sz val="10"/>
        <color indexed="8"/>
        <rFont val="標楷體"/>
        <family val="4"/>
      </rPr>
      <t>課程翻轉計畫</t>
    </r>
    <r>
      <rPr>
        <sz val="10"/>
        <color indexed="8"/>
        <rFont val="Times New Roman"/>
        <family val="1"/>
      </rPr>
      <t>-</t>
    </r>
    <r>
      <rPr>
        <sz val="10"/>
        <color indexed="8"/>
        <rFont val="標楷體"/>
        <family val="4"/>
      </rPr>
      <t>特色課程、學以致用</t>
    </r>
    <r>
      <rPr>
        <sz val="10"/>
        <color indexed="8"/>
        <rFont val="Times New Roman"/>
        <family val="1"/>
      </rPr>
      <t xml:space="preserve"> </t>
    </r>
    <r>
      <rPr>
        <sz val="10"/>
        <color indexed="8"/>
        <rFont val="新細明體"/>
        <family val="1"/>
      </rPr>
      <t>■</t>
    </r>
    <r>
      <rPr>
        <sz val="10"/>
        <color indexed="8"/>
        <rFont val="Times New Roman"/>
        <family val="1"/>
      </rPr>
      <t xml:space="preserve">8-2 </t>
    </r>
    <r>
      <rPr>
        <sz val="10"/>
        <color indexed="8"/>
        <rFont val="標楷體"/>
        <family val="4"/>
      </rPr>
      <t>學習自轉計畫</t>
    </r>
    <r>
      <rPr>
        <sz val="10"/>
        <color indexed="8"/>
        <rFont val="Times New Roman"/>
        <family val="1"/>
      </rPr>
      <t>-</t>
    </r>
    <r>
      <rPr>
        <sz val="10"/>
        <color indexed="8"/>
        <rFont val="標楷體"/>
        <family val="4"/>
      </rPr>
      <t>自主學習、輔助系統</t>
    </r>
    <r>
      <rPr>
        <sz val="10"/>
        <color indexed="8"/>
        <rFont val="標楷體"/>
        <family val="4"/>
      </rPr>
      <t xml:space="preserve">
</t>
    </r>
    <r>
      <rPr>
        <sz val="10"/>
        <color indexed="8"/>
        <rFont val="Times New Roman"/>
        <family val="1"/>
      </rPr>
      <t xml:space="preserve">1. </t>
    </r>
    <r>
      <rPr>
        <sz val="10"/>
        <color indexed="8"/>
        <rFont val="標楷體"/>
        <family val="4"/>
      </rPr>
      <t>每門</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</si>
  <si>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擔任系上開設密集班課程之教師</t>
    </r>
    <r>
      <rPr>
        <sz val="10"/>
        <color indexed="8"/>
        <rFont val="Times New Roman"/>
        <family val="1"/>
      </rPr>
      <t>(</t>
    </r>
    <r>
      <rPr>
        <sz val="10"/>
        <color indexed="8"/>
        <rFont val="標楷體"/>
        <family val="4"/>
      </rPr>
      <t>如西語檢定、雙聯學制</t>
    </r>
    <r>
      <rPr>
        <sz val="10"/>
        <color indexed="8"/>
        <rFont val="Times New Roman"/>
        <family val="1"/>
      </rPr>
      <t>)</t>
    </r>
  </si>
  <si>
    <r>
      <rPr>
        <sz val="10"/>
        <color indexed="8"/>
        <rFont val="新細明體"/>
        <family val="1"/>
      </rPr>
      <t>■</t>
    </r>
    <r>
      <rPr>
        <sz val="10"/>
        <color indexed="8"/>
        <rFont val="Times New Roman"/>
        <family val="1"/>
      </rPr>
      <t xml:space="preserve">2-2 </t>
    </r>
    <r>
      <rPr>
        <sz val="10"/>
        <color indexed="8"/>
        <rFont val="標楷體"/>
        <family val="4"/>
      </rPr>
      <t>專業融合計畫</t>
    </r>
    <r>
      <rPr>
        <sz val="10"/>
        <color indexed="8"/>
        <rFont val="Times New Roman"/>
        <family val="1"/>
      </rPr>
      <t>-</t>
    </r>
    <r>
      <rPr>
        <sz val="10"/>
        <color indexed="8"/>
        <rFont val="標楷體"/>
        <family val="4"/>
      </rPr>
      <t>專業複合、跨域研究</t>
    </r>
    <r>
      <rPr>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20</t>
    </r>
    <r>
      <rPr>
        <sz val="10"/>
        <color indexed="8"/>
        <rFont val="標楷體"/>
        <family val="4"/>
      </rPr>
      <t>分</t>
    </r>
    <r>
      <rPr>
        <sz val="10"/>
        <color indexed="8"/>
        <rFont val="標楷體"/>
        <family val="4"/>
      </rPr>
      <t xml:space="preserve">
</t>
    </r>
  </si>
  <si>
    <r>
      <rPr>
        <sz val="10"/>
        <color indexed="8"/>
        <rFont val="標楷體"/>
        <family val="4"/>
      </rPr>
      <t>指導並成立</t>
    </r>
    <r>
      <rPr>
        <sz val="10"/>
        <color indexed="8"/>
        <rFont val="Times New Roman"/>
        <family val="1"/>
      </rPr>
      <t>5</t>
    </r>
    <r>
      <rPr>
        <sz val="10"/>
        <color indexed="8"/>
        <rFont val="標楷體"/>
        <family val="4"/>
      </rPr>
      <t>人以上學生讀書會，且至少須輔導</t>
    </r>
    <r>
      <rPr>
        <sz val="10"/>
        <color indexed="8"/>
        <rFont val="Times New Roman"/>
        <family val="1"/>
      </rPr>
      <t>4</t>
    </r>
    <r>
      <rPr>
        <sz val="10"/>
        <color indexed="8"/>
        <rFont val="標楷體"/>
        <family val="4"/>
      </rPr>
      <t>小時</t>
    </r>
  </si>
  <si>
    <r>
      <rPr>
        <sz val="10"/>
        <color indexed="8"/>
        <rFont val="新細明體"/>
        <family val="1"/>
      </rPr>
      <t>■</t>
    </r>
    <r>
      <rPr>
        <sz val="10"/>
        <color indexed="8"/>
        <rFont val="Times New Roman"/>
        <family val="1"/>
      </rPr>
      <t xml:space="preserve">8-1 </t>
    </r>
    <r>
      <rPr>
        <sz val="10"/>
        <color indexed="8"/>
        <rFont val="標楷體"/>
        <family val="4"/>
      </rPr>
      <t>課程翻轉計畫</t>
    </r>
    <r>
      <rPr>
        <sz val="10"/>
        <color indexed="8"/>
        <rFont val="Times New Roman"/>
        <family val="1"/>
      </rPr>
      <t>-</t>
    </r>
    <r>
      <rPr>
        <sz val="10"/>
        <color indexed="8"/>
        <rFont val="標楷體"/>
        <family val="4"/>
      </rPr>
      <t>特色課程、學以致用</t>
    </r>
    <r>
      <rPr>
        <sz val="10"/>
        <color indexed="8"/>
        <rFont val="標楷體"/>
        <family val="4"/>
      </rPr>
      <t xml:space="preserve">
</t>
    </r>
    <r>
      <rPr>
        <sz val="10"/>
        <color indexed="8"/>
        <rFont val="Times New Roman"/>
        <family val="1"/>
      </rPr>
      <t xml:space="preserve">1. </t>
    </r>
    <r>
      <rPr>
        <sz val="10"/>
        <color indexed="8"/>
        <rFont val="標楷體"/>
        <family val="4"/>
      </rPr>
      <t>每個讀書會</t>
    </r>
    <r>
      <rPr>
        <sz val="10"/>
        <color indexed="8"/>
        <rFont val="Times New Roman"/>
        <family val="1"/>
      </rPr>
      <t>10</t>
    </r>
    <r>
      <rPr>
        <sz val="10"/>
        <color indexed="8"/>
        <rFont val="標楷體"/>
        <family val="4"/>
      </rPr>
      <t>分</t>
    </r>
    <r>
      <rPr>
        <sz val="10"/>
        <color indexed="8"/>
        <rFont val="Times New Roman"/>
        <family val="1"/>
      </rPr>
      <t xml:space="preserve">
2. </t>
    </r>
    <r>
      <rPr>
        <sz val="10"/>
        <color indexed="8"/>
        <rFont val="標楷體"/>
        <family val="4"/>
      </rPr>
      <t>檢附照片或是學生簽到表證明</t>
    </r>
    <r>
      <rPr>
        <sz val="10"/>
        <color indexed="8"/>
        <rFont val="標楷體"/>
        <family val="4"/>
      </rPr>
      <t xml:space="preserve">
</t>
    </r>
  </si>
  <si>
    <r>
      <rPr>
        <sz val="10"/>
        <color indexed="8"/>
        <rFont val="標楷體"/>
        <family val="4"/>
      </rPr>
      <t>教學評量績優者</t>
    </r>
  </si>
  <si>
    <r>
      <t>1.</t>
    </r>
    <r>
      <rPr>
        <sz val="10"/>
        <color indexed="8"/>
        <rFont val="標楷體"/>
        <family val="4"/>
      </rPr>
      <t>每學期教學評量每科</t>
    </r>
    <r>
      <rPr>
        <sz val="10"/>
        <color indexed="8"/>
        <rFont val="Times New Roman"/>
        <family val="1"/>
      </rPr>
      <t>4</t>
    </r>
    <r>
      <rPr>
        <sz val="10"/>
        <color indexed="8"/>
        <rFont val="標楷體"/>
        <family val="4"/>
      </rPr>
      <t>分以上者加</t>
    </r>
    <r>
      <rPr>
        <sz val="10"/>
        <color indexed="8"/>
        <rFont val="Times New Roman"/>
        <family val="1"/>
      </rPr>
      <t>5</t>
    </r>
    <r>
      <rPr>
        <sz val="10"/>
        <color indexed="8"/>
        <rFont val="標楷體"/>
        <family val="4"/>
      </rPr>
      <t>分，最多加</t>
    </r>
    <r>
      <rPr>
        <sz val="10"/>
        <color indexed="8"/>
        <rFont val="Times New Roman"/>
        <family val="1"/>
      </rPr>
      <t>20</t>
    </r>
    <r>
      <rPr>
        <sz val="10"/>
        <color indexed="8"/>
        <rFont val="標楷體"/>
        <family val="4"/>
      </rPr>
      <t>分。</t>
    </r>
  </si>
  <si>
    <r>
      <t></t>
    </r>
    <r>
      <rPr>
        <sz val="10"/>
        <color indexed="8"/>
        <rFont val="標楷體"/>
        <family val="4"/>
      </rPr>
      <t>■</t>
    </r>
    <r>
      <rPr>
        <sz val="10"/>
        <color indexed="8"/>
        <rFont val="Times New Roman"/>
        <family val="1"/>
      </rPr>
      <t xml:space="preserve"> 5-2 </t>
    </r>
    <r>
      <rPr>
        <sz val="10"/>
        <color indexed="8"/>
        <rFont val="標楷體"/>
        <family val="4"/>
      </rPr>
      <t>專業拔尖計畫</t>
    </r>
    <r>
      <rPr>
        <sz val="10"/>
        <color indexed="8"/>
        <rFont val="Times New Roman"/>
        <family val="1"/>
      </rPr>
      <t>-</t>
    </r>
    <r>
      <rPr>
        <sz val="10"/>
        <color indexed="8"/>
        <rFont val="標楷體"/>
        <family val="4"/>
      </rPr>
      <t>嶄新領域、跨域合作</t>
    </r>
    <r>
      <rPr>
        <sz val="10"/>
        <color indexed="8"/>
        <rFont val="標楷體"/>
        <family val="4"/>
      </rPr>
      <t xml:space="preserve">
</t>
    </r>
    <r>
      <rPr>
        <sz val="10"/>
        <color indexed="8"/>
        <rFont val="Times New Roman"/>
        <family val="1"/>
      </rPr>
      <t xml:space="preserve">1. </t>
    </r>
    <r>
      <rPr>
        <sz val="10"/>
        <color indexed="8"/>
        <rFont val="標楷體"/>
        <family val="4"/>
      </rPr>
      <t>第一作者</t>
    </r>
    <r>
      <rPr>
        <sz val="10"/>
        <color indexed="8"/>
        <rFont val="Times New Roman"/>
        <family val="1"/>
      </rPr>
      <t>20</t>
    </r>
    <r>
      <rPr>
        <sz val="10"/>
        <color indexed="8"/>
        <rFont val="標楷體"/>
        <family val="4"/>
      </rPr>
      <t>分</t>
    </r>
    <r>
      <rPr>
        <sz val="10"/>
        <color indexed="8"/>
        <rFont val="Times New Roman"/>
        <family val="1"/>
      </rPr>
      <t xml:space="preserve">
2. </t>
    </r>
    <r>
      <rPr>
        <sz val="10"/>
        <color indexed="8"/>
        <rFont val="標楷體"/>
        <family val="4"/>
      </rPr>
      <t>第二作者</t>
    </r>
    <r>
      <rPr>
        <sz val="10"/>
        <color indexed="8"/>
        <rFont val="Times New Roman"/>
        <family val="1"/>
      </rPr>
      <t>15</t>
    </r>
    <r>
      <rPr>
        <sz val="10"/>
        <color indexed="8"/>
        <rFont val="標楷體"/>
        <family val="4"/>
      </rPr>
      <t>分</t>
    </r>
    <r>
      <rPr>
        <sz val="10"/>
        <color indexed="8"/>
        <rFont val="標楷體"/>
        <family val="4"/>
      </rPr>
      <t xml:space="preserve">
</t>
    </r>
  </si>
  <si>
    <r>
      <t>30</t>
    </r>
    <r>
      <rPr>
        <sz val="10"/>
        <color indexed="8"/>
        <rFont val="標楷體"/>
        <family val="4"/>
      </rPr>
      <t>分</t>
    </r>
  </si>
  <si>
    <r>
      <rPr>
        <sz val="10"/>
        <color indexed="8"/>
        <rFont val="新細明體"/>
        <family val="1"/>
      </rPr>
      <t>■</t>
    </r>
    <r>
      <rPr>
        <sz val="10"/>
        <color indexed="8"/>
        <rFont val="Times New Roman"/>
        <family val="1"/>
      </rPr>
      <t xml:space="preserve">7-1 </t>
    </r>
    <r>
      <rPr>
        <sz val="10"/>
        <color indexed="8"/>
        <rFont val="標楷體"/>
        <family val="4"/>
      </rPr>
      <t>產業接軌計畫</t>
    </r>
    <r>
      <rPr>
        <sz val="10"/>
        <color indexed="8"/>
        <rFont val="Times New Roman"/>
        <family val="1"/>
      </rPr>
      <t>-</t>
    </r>
    <r>
      <rPr>
        <sz val="10"/>
        <color indexed="8"/>
        <rFont val="標楷體"/>
        <family val="4"/>
      </rPr>
      <t>職涯發展、證照資歷</t>
    </r>
    <r>
      <rPr>
        <sz val="10"/>
        <color indexed="8"/>
        <rFont val="標楷體"/>
        <family val="4"/>
      </rPr>
      <t xml:space="preserve">
</t>
    </r>
    <r>
      <rPr>
        <sz val="10"/>
        <color indexed="8"/>
        <rFont val="Times New Roman"/>
        <family val="1"/>
      </rPr>
      <t xml:space="preserve">1. </t>
    </r>
    <r>
      <rPr>
        <sz val="10"/>
        <color indexed="8"/>
        <rFont val="標楷體"/>
        <family val="4"/>
      </rPr>
      <t>一張</t>
    </r>
    <r>
      <rPr>
        <sz val="10"/>
        <color indexed="8"/>
        <rFont val="Times New Roman"/>
        <family val="1"/>
      </rPr>
      <t>30</t>
    </r>
    <r>
      <rPr>
        <sz val="10"/>
        <color indexed="8"/>
        <rFont val="標楷體"/>
        <family val="4"/>
      </rPr>
      <t>分</t>
    </r>
    <r>
      <rPr>
        <sz val="10"/>
        <color indexed="8"/>
        <rFont val="標楷體"/>
        <family val="4"/>
      </rPr>
      <t xml:space="preserve">
</t>
    </r>
  </si>
  <si>
    <r>
      <t>40</t>
    </r>
    <r>
      <rPr>
        <sz val="10"/>
        <color indexed="8"/>
        <rFont val="標楷體"/>
        <family val="4"/>
      </rPr>
      <t>分</t>
    </r>
  </si>
  <si>
    <r>
      <rPr>
        <sz val="10"/>
        <color indexed="8"/>
        <rFont val="標楷體"/>
        <family val="4"/>
      </rPr>
      <t>■</t>
    </r>
    <r>
      <rPr>
        <sz val="10"/>
        <color indexed="8"/>
        <rFont val="Times New Roman"/>
        <family val="1"/>
      </rPr>
      <t xml:space="preserve">7-1 </t>
    </r>
    <r>
      <rPr>
        <sz val="10"/>
        <color indexed="8"/>
        <rFont val="標楷體"/>
        <family val="4"/>
      </rPr>
      <t>產業接軌計畫</t>
    </r>
    <r>
      <rPr>
        <sz val="10"/>
        <color indexed="8"/>
        <rFont val="Times New Roman"/>
        <family val="1"/>
      </rPr>
      <t>-</t>
    </r>
    <r>
      <rPr>
        <sz val="10"/>
        <color indexed="8"/>
        <rFont val="標楷體"/>
        <family val="4"/>
      </rPr>
      <t>六年計畫、實務增能</t>
    </r>
    <r>
      <rPr>
        <sz val="10"/>
        <color indexed="8"/>
        <rFont val="標楷體"/>
        <family val="4"/>
      </rPr>
      <t xml:space="preserve">
</t>
    </r>
    <r>
      <rPr>
        <sz val="10"/>
        <color indexed="8"/>
        <rFont val="Times New Roman"/>
        <family val="1"/>
      </rPr>
      <t xml:space="preserve">1. </t>
    </r>
    <r>
      <rPr>
        <sz val="10"/>
        <color indexed="8"/>
        <rFont val="標楷體"/>
        <family val="4"/>
      </rPr>
      <t>廣度研習</t>
    </r>
    <r>
      <rPr>
        <sz val="10"/>
        <color indexed="8"/>
        <rFont val="Times New Roman"/>
        <family val="1"/>
      </rPr>
      <t xml:space="preserve"> (</t>
    </r>
    <r>
      <rPr>
        <sz val="10"/>
        <color indexed="8"/>
        <rFont val="標楷體"/>
        <family val="4"/>
      </rPr>
      <t>完成至少</t>
    </r>
    <r>
      <rPr>
        <sz val="10"/>
        <color indexed="8"/>
        <rFont val="Times New Roman"/>
        <family val="1"/>
      </rPr>
      <t>8</t>
    </r>
    <r>
      <rPr>
        <sz val="10"/>
        <color indexed="8"/>
        <rFont val="標楷體"/>
        <family val="4"/>
      </rPr>
      <t>小時者</t>
    </r>
    <r>
      <rPr>
        <sz val="10"/>
        <color indexed="8"/>
        <rFont val="Times New Roman"/>
        <family val="1"/>
      </rPr>
      <t>): 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深度研習</t>
    </r>
    <r>
      <rPr>
        <sz val="10"/>
        <color indexed="8"/>
        <rFont val="Times New Roman"/>
        <family val="1"/>
      </rPr>
      <t xml:space="preserve"> (</t>
    </r>
    <r>
      <rPr>
        <sz val="10"/>
        <color indexed="8"/>
        <rFont val="標楷體"/>
        <family val="4"/>
      </rPr>
      <t>完成每工作日至少半日參與，累計至少四週者</t>
    </r>
    <r>
      <rPr>
        <sz val="10"/>
        <color indexed="8"/>
        <rFont val="Times New Roman"/>
        <family val="1"/>
      </rPr>
      <t>):40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深耕服務</t>
    </r>
    <r>
      <rPr>
        <sz val="10"/>
        <color indexed="8"/>
        <rFont val="Times New Roman"/>
        <family val="1"/>
      </rPr>
      <t>: (</t>
    </r>
    <r>
      <rPr>
        <sz val="10"/>
        <color indexed="8"/>
        <rFont val="標楷體"/>
        <family val="4"/>
      </rPr>
      <t>完成一學期產業深耕服務並簽訂產學合作合約</t>
    </r>
    <r>
      <rPr>
        <sz val="10"/>
        <color indexed="8"/>
        <rFont val="Times New Roman"/>
        <family val="1"/>
      </rPr>
      <t>):40</t>
    </r>
    <r>
      <rPr>
        <sz val="10"/>
        <color indexed="8"/>
        <rFont val="標楷體"/>
        <family val="4"/>
      </rPr>
      <t>分</t>
    </r>
  </si>
  <si>
    <r>
      <rPr>
        <sz val="10"/>
        <color indexed="8"/>
        <rFont val="標楷體"/>
        <family val="4"/>
      </rPr>
      <t>至校外擔任與專業相關之專題演講或展演</t>
    </r>
  </si>
  <si>
    <r>
      <rPr>
        <sz val="10"/>
        <color indexed="8"/>
        <rFont val="標楷體"/>
        <family val="4"/>
      </rPr>
      <t>■</t>
    </r>
    <r>
      <rPr>
        <sz val="10"/>
        <color indexed="8"/>
        <rFont val="Times New Roman"/>
        <family val="1"/>
      </rPr>
      <t xml:space="preserve">5-2 </t>
    </r>
    <r>
      <rPr>
        <sz val="10"/>
        <color indexed="8"/>
        <rFont val="標楷體"/>
        <family val="4"/>
      </rPr>
      <t>專業拔尖計畫</t>
    </r>
    <r>
      <rPr>
        <sz val="10"/>
        <color indexed="8"/>
        <rFont val="Times New Roman"/>
        <family val="1"/>
      </rPr>
      <t>-</t>
    </r>
    <r>
      <rPr>
        <sz val="10"/>
        <color indexed="8"/>
        <rFont val="標楷體"/>
        <family val="4"/>
      </rPr>
      <t>嶄新領域、跨域合作</t>
    </r>
    <r>
      <rPr>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</si>
  <si>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參加校內</t>
    </r>
    <r>
      <rPr>
        <sz val="10"/>
        <color indexed="8"/>
        <rFont val="Times New Roman"/>
        <family val="1"/>
      </rPr>
      <t>/</t>
    </r>
    <r>
      <rPr>
        <sz val="10"/>
        <color indexed="8"/>
        <rFont val="標楷體"/>
        <family val="4"/>
      </rPr>
      <t>外舉辦之研究相關研習、訓練、進修並取得證書（證明）或資格者</t>
    </r>
  </si>
  <si>
    <r>
      <rPr>
        <sz val="10"/>
        <color indexed="8"/>
        <rFont val="標楷體"/>
        <family val="4"/>
      </rPr>
      <t>■</t>
    </r>
    <r>
      <rPr>
        <sz val="10"/>
        <color indexed="8"/>
        <rFont val="Times New Roman"/>
        <family val="1"/>
      </rPr>
      <t xml:space="preserve">2-2 </t>
    </r>
    <r>
      <rPr>
        <sz val="10"/>
        <color indexed="8"/>
        <rFont val="標楷體"/>
        <family val="4"/>
      </rPr>
      <t>專業融合計畫</t>
    </r>
    <r>
      <rPr>
        <sz val="10"/>
        <color indexed="8"/>
        <rFont val="Times New Roman"/>
        <family val="1"/>
      </rPr>
      <t>-</t>
    </r>
    <r>
      <rPr>
        <sz val="10"/>
        <color indexed="8"/>
        <rFont val="標楷體"/>
        <family val="4"/>
      </rPr>
      <t>專業複合、跨域研究</t>
    </r>
    <r>
      <rPr>
        <sz val="10"/>
        <color indexed="8"/>
        <rFont val="標楷體"/>
        <family val="4"/>
      </rPr>
      <t xml:space="preserve">
</t>
    </r>
    <r>
      <rPr>
        <sz val="10"/>
        <color indexed="8"/>
        <rFont val="Times New Roman"/>
        <family val="1"/>
      </rPr>
      <t xml:space="preserve">1. </t>
    </r>
    <r>
      <rPr>
        <sz val="10"/>
        <color indexed="8"/>
        <rFont val="標楷體"/>
        <family val="4"/>
      </rPr>
      <t>每參加</t>
    </r>
    <r>
      <rPr>
        <sz val="10"/>
        <color indexed="8"/>
        <rFont val="Times New Roman"/>
        <family val="1"/>
      </rPr>
      <t>1</t>
    </r>
    <r>
      <rPr>
        <sz val="10"/>
        <color indexed="8"/>
        <rFont val="標楷體"/>
        <family val="4"/>
      </rPr>
      <t>項</t>
    </r>
    <r>
      <rPr>
        <sz val="10"/>
        <color indexed="8"/>
        <rFont val="Times New Roman"/>
        <family val="1"/>
      </rPr>
      <t>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</si>
  <si>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擔任或參加與學術專業相關之社群活動</t>
    </r>
  </si>
  <si>
    <r>
      <rPr>
        <sz val="10"/>
        <color indexed="8"/>
        <rFont val="標楷體"/>
        <family val="4"/>
      </rPr>
      <t>擔任院、系學生組織或活動之指（輔）導老師、以及系上畢業公演及畢業展演指導老師</t>
    </r>
  </si>
  <si>
    <r>
      <rPr>
        <sz val="10"/>
        <color indexed="8"/>
        <rFont val="標楷體"/>
        <family val="4"/>
      </rPr>
      <t>■</t>
    </r>
    <r>
      <rPr>
        <sz val="10"/>
        <color indexed="8"/>
        <rFont val="Times New Roman"/>
        <family val="1"/>
      </rPr>
      <t xml:space="preserve">2-2 </t>
    </r>
    <r>
      <rPr>
        <sz val="10"/>
        <color indexed="8"/>
        <rFont val="標楷體"/>
        <family val="4"/>
      </rPr>
      <t>專業融合計畫</t>
    </r>
    <r>
      <rPr>
        <sz val="10"/>
        <color indexed="8"/>
        <rFont val="Times New Roman"/>
        <family val="1"/>
      </rPr>
      <t>-</t>
    </r>
    <r>
      <rPr>
        <sz val="10"/>
        <color indexed="8"/>
        <rFont val="標楷體"/>
        <family val="4"/>
      </rPr>
      <t>專業複合、跨域研究</t>
    </r>
    <r>
      <rPr>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院</t>
    </r>
    <r>
      <rPr>
        <sz val="10"/>
        <color indexed="8"/>
        <rFont val="Times New Roman"/>
        <family val="1"/>
      </rPr>
      <t>/</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</si>
  <si>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執行招生宣導工作</t>
    </r>
  </si>
  <si>
    <r>
      <rPr>
        <sz val="10"/>
        <color indexed="8"/>
        <rFont val="標楷體"/>
        <family val="4"/>
      </rPr>
      <t>■</t>
    </r>
    <r>
      <rPr>
        <sz val="10"/>
        <color indexed="8"/>
        <rFont val="Times New Roman"/>
        <family val="1"/>
      </rPr>
      <t xml:space="preserve"> 1-2 </t>
    </r>
    <r>
      <rPr>
        <sz val="10"/>
        <color indexed="8"/>
        <rFont val="標楷體"/>
        <family val="4"/>
      </rPr>
      <t>資源永續計畫</t>
    </r>
    <r>
      <rPr>
        <sz val="10"/>
        <color indexed="8"/>
        <rFont val="Times New Roman"/>
        <family val="1"/>
      </rPr>
      <t>-</t>
    </r>
    <r>
      <rPr>
        <sz val="10"/>
        <color indexed="8"/>
        <rFont val="標楷體"/>
        <family val="4"/>
      </rPr>
      <t>招收生源、復學續學</t>
    </r>
    <r>
      <rPr>
        <sz val="10"/>
        <color indexed="8"/>
        <rFont val="標楷體"/>
        <family val="4"/>
      </rPr>
      <t xml:space="preserve">
</t>
    </r>
    <r>
      <rPr>
        <sz val="10"/>
        <color indexed="8"/>
        <rFont val="Times New Roman"/>
        <family val="1"/>
      </rPr>
      <t xml:space="preserve">1. </t>
    </r>
    <r>
      <rPr>
        <sz val="10"/>
        <color indexed="8"/>
        <rFont val="標楷體"/>
        <family val="4"/>
      </rPr>
      <t>全程參與工作項目者，校內每次</t>
    </r>
    <r>
      <rPr>
        <sz val="10"/>
        <color indexed="8"/>
        <rFont val="Times New Roman"/>
        <family val="1"/>
      </rPr>
      <t>3</t>
    </r>
    <r>
      <rPr>
        <sz val="10"/>
        <color indexed="8"/>
        <rFont val="標楷體"/>
        <family val="4"/>
      </rPr>
      <t>分、校外</t>
    </r>
    <r>
      <rPr>
        <sz val="10"/>
        <color indexed="8"/>
        <rFont val="Times New Roman"/>
        <family val="1"/>
      </rPr>
      <t>(</t>
    </r>
    <r>
      <rPr>
        <sz val="10"/>
        <color indexed="8"/>
        <rFont val="標楷體"/>
        <family val="4"/>
      </rPr>
      <t>高雄地區</t>
    </r>
    <r>
      <rPr>
        <sz val="10"/>
        <color indexed="8"/>
        <rFont val="Times New Roman"/>
        <family val="1"/>
      </rPr>
      <t>)</t>
    </r>
    <r>
      <rPr>
        <sz val="10"/>
        <color indexed="8"/>
        <rFont val="標楷體"/>
        <family val="4"/>
      </rPr>
      <t>每次</t>
    </r>
    <r>
      <rPr>
        <sz val="10"/>
        <color indexed="8"/>
        <rFont val="Times New Roman"/>
        <family val="1"/>
      </rPr>
      <t>10</t>
    </r>
    <r>
      <rPr>
        <sz val="10"/>
        <color indexed="8"/>
        <rFont val="標楷體"/>
        <family val="4"/>
      </rPr>
      <t>分、校外</t>
    </r>
    <r>
      <rPr>
        <sz val="10"/>
        <color indexed="8"/>
        <rFont val="Times New Roman"/>
        <family val="1"/>
      </rPr>
      <t>(</t>
    </r>
    <r>
      <rPr>
        <sz val="10"/>
        <color indexed="8"/>
        <rFont val="標楷體"/>
        <family val="4"/>
      </rPr>
      <t>非高雄地區</t>
    </r>
    <r>
      <rPr>
        <sz val="10"/>
        <color indexed="8"/>
        <rFont val="Times New Roman"/>
        <family val="1"/>
      </rPr>
      <t>)</t>
    </r>
    <r>
      <rPr>
        <sz val="10"/>
        <color indexed="8"/>
        <rFont val="標楷體"/>
        <family val="4"/>
      </rPr>
      <t>每次</t>
    </r>
    <r>
      <rPr>
        <sz val="10"/>
        <color indexed="8"/>
        <rFont val="Times New Roman"/>
        <family val="1"/>
      </rPr>
      <t>15</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擔任招生親師座談會主持人上午場及下午場各</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t>
    </r>
    <r>
      <rPr>
        <sz val="10"/>
        <color indexed="8"/>
        <rFont val="Times New Roman"/>
        <family val="1"/>
      </rPr>
      <t>/</t>
    </r>
    <r>
      <rPr>
        <sz val="10"/>
        <color indexed="8"/>
        <rFont val="標楷體"/>
        <family val="4"/>
      </rPr>
      <t>教務處認定</t>
    </r>
    <r>
      <rPr>
        <sz val="10"/>
        <color indexed="8"/>
        <rFont val="標楷體"/>
        <family val="4"/>
      </rPr>
      <t xml:space="preserve">
</t>
    </r>
  </si>
  <si>
    <r>
      <rPr>
        <sz val="10"/>
        <color indexed="8"/>
        <rFont val="標楷體"/>
        <family val="4"/>
      </rPr>
      <t>擔任學生課外活動顧問或評審</t>
    </r>
    <r>
      <rPr>
        <sz val="10"/>
        <color indexed="8"/>
        <rFont val="Times New Roman"/>
        <family val="1"/>
      </rPr>
      <t>(</t>
    </r>
    <r>
      <rPr>
        <sz val="10"/>
        <color indexed="8"/>
        <rFont val="標楷體"/>
        <family val="4"/>
      </rPr>
      <t>如外文指導</t>
    </r>
    <r>
      <rPr>
        <sz val="10"/>
        <color indexed="8"/>
        <rFont val="Times New Roman"/>
        <family val="1"/>
      </rPr>
      <t>:</t>
    </r>
    <r>
      <rPr>
        <sz val="10"/>
        <color indexed="8"/>
        <rFont val="標楷體"/>
        <family val="4"/>
      </rPr>
      <t>校內</t>
    </r>
    <r>
      <rPr>
        <sz val="10"/>
        <color indexed="8"/>
        <rFont val="Times New Roman"/>
        <family val="1"/>
      </rPr>
      <t>/</t>
    </r>
    <r>
      <rPr>
        <sz val="10"/>
        <color indexed="8"/>
        <rFont val="標楷體"/>
        <family val="4"/>
      </rPr>
      <t>外語言競賽評審</t>
    </r>
    <r>
      <rPr>
        <sz val="10"/>
        <color indexed="8"/>
        <rFont val="Times New Roman"/>
        <family val="1"/>
      </rPr>
      <t>)</t>
    </r>
  </si>
  <si>
    <r>
      <rPr>
        <sz val="10"/>
        <color indexed="8"/>
        <rFont val="標楷體"/>
        <family val="4"/>
      </rPr>
      <t>■</t>
    </r>
    <r>
      <rPr>
        <sz val="10"/>
        <color indexed="8"/>
        <rFont val="Times New Roman"/>
        <family val="1"/>
      </rPr>
      <t xml:space="preserve">3-1 </t>
    </r>
    <r>
      <rPr>
        <sz val="10"/>
        <color indexed="8"/>
        <rFont val="標楷體"/>
        <family val="4"/>
      </rPr>
      <t>誰語爭鋒計畫</t>
    </r>
    <r>
      <rPr>
        <sz val="10"/>
        <color indexed="8"/>
        <rFont val="Times New Roman"/>
        <family val="1"/>
      </rPr>
      <t>-</t>
    </r>
    <r>
      <rPr>
        <sz val="10"/>
        <color indexed="8"/>
        <rFont val="標楷體"/>
        <family val="4"/>
      </rPr>
      <t>廣泛閱讀、跨域學習、移地印證</t>
    </r>
    <r>
      <rPr>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</si>
  <si>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t>
    </r>
    <r>
      <rPr>
        <sz val="10"/>
        <color indexed="8"/>
        <rFont val="Times New Roman"/>
        <family val="1"/>
      </rPr>
      <t xml:space="preserve"> 2-2 </t>
    </r>
    <r>
      <rPr>
        <sz val="10"/>
        <color indexed="8"/>
        <rFont val="標楷體"/>
        <family val="4"/>
      </rPr>
      <t>專業融合計畫</t>
    </r>
    <r>
      <rPr>
        <sz val="10"/>
        <color indexed="8"/>
        <rFont val="Times New Roman"/>
        <family val="1"/>
      </rPr>
      <t>-</t>
    </r>
    <r>
      <rPr>
        <sz val="10"/>
        <color indexed="8"/>
        <rFont val="標楷體"/>
        <family val="4"/>
      </rPr>
      <t>專業複合、跨域研究</t>
    </r>
    <r>
      <rPr>
        <sz val="10"/>
        <color indexed="8"/>
        <rFont val="標楷體"/>
        <family val="4"/>
      </rPr>
      <t xml:space="preserve">
</t>
    </r>
    <r>
      <rPr>
        <sz val="10"/>
        <color indexed="8"/>
        <rFont val="Times New Roman"/>
        <family val="1"/>
      </rPr>
      <t xml:space="preserve">1. </t>
    </r>
    <r>
      <rPr>
        <sz val="10"/>
        <color indexed="8"/>
        <rFont val="標楷體"/>
        <family val="4"/>
      </rPr>
      <t>每次</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</si>
  <si>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r>
      <rPr>
        <sz val="10"/>
        <color indexed="8"/>
        <rFont val="標楷體"/>
        <family val="4"/>
      </rPr>
      <t>擔任系上校外活動帶隊老師</t>
    </r>
    <r>
      <rPr>
        <sz val="10"/>
        <color indexed="8"/>
        <rFont val="Times New Roman"/>
        <family val="1"/>
      </rPr>
      <t>(</t>
    </r>
    <r>
      <rPr>
        <sz val="10"/>
        <color indexed="8"/>
        <rFont val="標楷體"/>
        <family val="4"/>
      </rPr>
      <t>全國性語言競賽、國際青年交流、校外實習、系學會舉行之相關活動</t>
    </r>
    <r>
      <rPr>
        <sz val="10"/>
        <color indexed="8"/>
        <rFont val="Times New Roman"/>
        <family val="1"/>
      </rPr>
      <t>)</t>
    </r>
  </si>
  <si>
    <r>
      <rPr>
        <sz val="10"/>
        <color indexed="8"/>
        <rFont val="標楷體"/>
        <family val="4"/>
      </rPr>
      <t>■</t>
    </r>
    <r>
      <rPr>
        <sz val="10"/>
        <color indexed="8"/>
        <rFont val="Times New Roman"/>
        <family val="1"/>
      </rPr>
      <t xml:space="preserve">3-1 </t>
    </r>
    <r>
      <rPr>
        <sz val="10"/>
        <color indexed="8"/>
        <rFont val="標楷體"/>
        <family val="4"/>
      </rPr>
      <t>誰語爭鋒計畫</t>
    </r>
    <r>
      <rPr>
        <sz val="10"/>
        <color indexed="8"/>
        <rFont val="Times New Roman"/>
        <family val="1"/>
      </rPr>
      <t>-</t>
    </r>
    <r>
      <rPr>
        <sz val="10"/>
        <color indexed="8"/>
        <rFont val="標楷體"/>
        <family val="4"/>
      </rPr>
      <t>廣泛閱讀、跨域學習、移地印證</t>
    </r>
    <r>
      <rPr>
        <sz val="10"/>
        <color indexed="8"/>
        <rFont val="標楷體"/>
        <family val="4"/>
      </rPr>
      <t xml:space="preserve">
</t>
    </r>
    <r>
      <rPr>
        <sz val="10"/>
        <color indexed="8"/>
        <rFont val="新細明體"/>
        <family val="1"/>
      </rPr>
      <t>■</t>
    </r>
    <r>
      <rPr>
        <sz val="10"/>
        <color indexed="8"/>
        <rFont val="Times New Roman"/>
        <family val="1"/>
      </rPr>
      <t xml:space="preserve"> 4-1 </t>
    </r>
    <r>
      <rPr>
        <sz val="10"/>
        <color indexed="8"/>
        <rFont val="標楷體"/>
        <family val="4"/>
      </rPr>
      <t>海外行囊計畫</t>
    </r>
    <r>
      <rPr>
        <sz val="10"/>
        <color indexed="8"/>
        <rFont val="Times New Roman"/>
        <family val="1"/>
      </rPr>
      <t>-</t>
    </r>
    <r>
      <rPr>
        <sz val="10"/>
        <color indexed="8"/>
        <rFont val="標楷體"/>
        <family val="4"/>
      </rPr>
      <t>海外實習、全國移動</t>
    </r>
    <r>
      <rPr>
        <sz val="10"/>
        <color indexed="8"/>
        <rFont val="標楷體"/>
        <family val="4"/>
      </rPr>
      <t xml:space="preserve">
</t>
    </r>
    <r>
      <rPr>
        <sz val="10"/>
        <color indexed="8"/>
        <rFont val="Times New Roman"/>
        <family val="1"/>
      </rPr>
      <t xml:space="preserve">1. </t>
    </r>
    <r>
      <rPr>
        <sz val="10"/>
        <color indexed="8"/>
        <rFont val="標楷體"/>
        <family val="4"/>
      </rPr>
      <t>國內、外活動：</t>
    </r>
    <r>
      <rPr>
        <sz val="10"/>
        <color indexed="8"/>
        <rFont val="Times New Roman"/>
        <family val="1"/>
      </rPr>
      <t>20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系、所、中心認定</t>
    </r>
    <r>
      <rPr>
        <sz val="10"/>
        <color indexed="8"/>
        <rFont val="標楷體"/>
        <family val="4"/>
      </rPr>
      <t xml:space="preserve">
</t>
    </r>
  </si>
  <si>
    <r>
      <rPr>
        <sz val="10"/>
        <color indexed="8"/>
        <rFont val="標楷體"/>
        <family val="4"/>
      </rPr>
      <t>參加校內</t>
    </r>
    <r>
      <rPr>
        <sz val="10"/>
        <color indexed="8"/>
        <rFont val="Times New Roman"/>
        <family val="1"/>
      </rPr>
      <t>/</t>
    </r>
    <r>
      <rPr>
        <sz val="10"/>
        <color indexed="8"/>
        <rFont val="標楷體"/>
        <family val="4"/>
      </rPr>
      <t>外舉辦之輔導相關研習、訓練、進修並取得證書（證明）或資格者</t>
    </r>
  </si>
  <si>
    <r>
      <rPr>
        <sz val="10"/>
        <color indexed="8"/>
        <rFont val="標楷體"/>
        <family val="4"/>
      </rPr>
      <t>導師評量績優者</t>
    </r>
  </si>
  <si>
    <r>
      <t>1.</t>
    </r>
    <r>
      <rPr>
        <sz val="10"/>
        <color indexed="8"/>
        <rFont val="標楷體"/>
        <family val="4"/>
      </rPr>
      <t>受評學年度導師評量</t>
    </r>
    <r>
      <rPr>
        <sz val="10"/>
        <color indexed="8"/>
        <rFont val="Times New Roman"/>
        <family val="1"/>
      </rPr>
      <t>4</t>
    </r>
    <r>
      <rPr>
        <sz val="10"/>
        <color indexed="8"/>
        <rFont val="標楷體"/>
        <family val="4"/>
      </rPr>
      <t>分以上者加</t>
    </r>
    <r>
      <rPr>
        <sz val="10"/>
        <color indexed="8"/>
        <rFont val="Times New Roman"/>
        <family val="1"/>
      </rPr>
      <t>10</t>
    </r>
    <r>
      <rPr>
        <sz val="10"/>
        <color indexed="8"/>
        <rFont val="標楷體"/>
        <family val="4"/>
      </rPr>
      <t>分。</t>
    </r>
  </si>
  <si>
    <r>
      <rPr>
        <sz val="10"/>
        <color indexed="8"/>
        <rFont val="標楷體"/>
        <family val="4"/>
      </rPr>
      <t>■</t>
    </r>
    <r>
      <rPr>
        <sz val="10"/>
        <color indexed="8"/>
        <rFont val="Times New Roman"/>
        <family val="1"/>
      </rPr>
      <t xml:space="preserve">8-3 </t>
    </r>
    <r>
      <rPr>
        <sz val="10"/>
        <color indexed="8"/>
        <rFont val="標楷體"/>
        <family val="4"/>
      </rPr>
      <t>院系運轉計畫</t>
    </r>
    <r>
      <rPr>
        <sz val="10"/>
        <color indexed="8"/>
        <rFont val="Times New Roman"/>
        <family val="1"/>
      </rPr>
      <t>-</t>
    </r>
    <r>
      <rPr>
        <sz val="10"/>
        <color indexed="8"/>
        <rFont val="標楷體"/>
        <family val="4"/>
      </rPr>
      <t>結構重整、權責分配</t>
    </r>
    <r>
      <rPr>
        <sz val="10"/>
        <color indexed="8"/>
        <rFont val="Times New Roman"/>
        <family val="1"/>
      </rPr>
      <t xml:space="preserve">
1. </t>
    </r>
    <r>
      <rPr>
        <sz val="10"/>
        <color indexed="8"/>
        <rFont val="標楷體"/>
        <family val="4"/>
      </rPr>
      <t>每次</t>
    </r>
    <r>
      <rPr>
        <sz val="10"/>
        <color indexed="8"/>
        <rFont val="Times New Roman"/>
        <family val="1"/>
      </rPr>
      <t>10</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r>
      <rPr>
        <sz val="10"/>
        <color indexed="8"/>
        <rFont val="標楷體"/>
        <family val="4"/>
      </rPr>
      <t xml:space="preserve">
</t>
    </r>
  </si>
  <si>
    <t>文藻外語大學     學年度教師評鑑分項評分表(日本語文系)</t>
  </si>
  <si>
    <t>教學評量</t>
  </si>
  <si>
    <t xml:space="preserve">學年度平均
3.5~4.0分得15分
4.01~4.40得25分
4.41~5.0得30分
</t>
  </si>
  <si>
    <r>
      <t>學期間提供學生補救</t>
    </r>
    <r>
      <rPr>
        <sz val="10"/>
        <color indexed="8"/>
        <rFont val="Times New Roman"/>
        <family val="1"/>
      </rPr>
      <t>/</t>
    </r>
    <r>
      <rPr>
        <sz val="10"/>
        <color indexed="8"/>
        <rFont val="標楷體"/>
        <family val="4"/>
      </rPr>
      <t>補充教學並有具體紀錄（無鐘點費）</t>
    </r>
  </si>
  <si>
    <t>認定標準：系上每位老師每週提供1小時以上的課業學習時段。每位老師於此項目中皆可得30分。</t>
  </si>
  <si>
    <t>教師取得系認可有效期間之專業證照</t>
  </si>
  <si>
    <t xml:space="preserve">7-3: 技術證照專任師資比率
1.有效期間之政府證照每張20分
2.取得3年內之非政府證照每張20分
認定標準：日檢N1(一級)，不限取得年份，可得20分。
</t>
  </si>
  <si>
    <t>應屆畢業生通過日檢畢業門檻通過率</t>
  </si>
  <si>
    <t xml:space="preserve">應屆畢業生通過日檢畢業門檻通過率
80%以上得30分
70%~79%得25分
60%~69%得20分
</t>
  </si>
  <si>
    <t>編撰完成可供遠距教學使用之數位教材且持續使用該教材</t>
  </si>
  <si>
    <t>參與製作教材的每位老師皆可得20分</t>
  </si>
  <si>
    <t xml:space="preserve">1. 評鑑年度獲教學優良獎，得20分
2. 於校內教學實務研討會演講，展演，分享示範教學法，教材或教學經驗，得20分
3. 編撰紙本教材，參與製作教材的每位老師皆可得20分
4. 執行校內外教學專案計畫(如教育部計畫)，專案主持人每案20分、共同主持人每案10分
5. 取得未與「教3」重覆之證照
(1)有效期間之政府證照每張20分
(2)取得3年內之非政府證照每張20分
6.任教班級有特殊生、外籍生…等需額外提供特殊教材與試卷或考試音檔者，得10分
7.其他：由系教評會議認定得分
</t>
  </si>
  <si>
    <r>
      <t>公開發表之教學與研究成果</t>
    </r>
    <r>
      <rPr>
        <sz val="10"/>
        <color indexed="8"/>
        <rFont val="Times New Roman"/>
        <family val="1"/>
      </rPr>
      <t>(</t>
    </r>
    <r>
      <rPr>
        <sz val="10"/>
        <color indexed="8"/>
        <rFont val="標楷體"/>
        <family val="4"/>
      </rPr>
      <t>含壁報發表</t>
    </r>
    <r>
      <rPr>
        <sz val="10"/>
        <color indexed="8"/>
        <rFont val="Times New Roman"/>
        <family val="1"/>
      </rPr>
      <t>)</t>
    </r>
  </si>
  <si>
    <t>助理教授以上每年或講師每兩年公開發表之教學與研究成果(含壁報發表) ，每篇50分
第一/通訊作者*1；
第二作者*0.5；
第三作者*0.3；
第四作者以後*0.1</t>
  </si>
  <si>
    <r>
      <t>發表於</t>
    </r>
    <r>
      <rPr>
        <u val="single"/>
        <sz val="10"/>
        <color indexed="8"/>
        <rFont val="標楷體"/>
        <family val="4"/>
      </rPr>
      <t>有審查制度</t>
    </r>
    <r>
      <rPr>
        <sz val="10"/>
        <color indexed="8"/>
        <rFont val="標楷體"/>
        <family val="4"/>
      </rPr>
      <t>之學術性學報、期刊論文及研討會論文發表、專書或專書篇章</t>
    </r>
  </si>
  <si>
    <t>助理教授以上每年或講師每兩年發表於有全文外審制度之學術刊物的論文篇書，每篇20分
第一/通訊作者*1；
第二作者*0.5；
第三作者*0.3；
第四作者以後*0.1</t>
  </si>
  <si>
    <t>執行產學合作或產學合作研究案</t>
  </si>
  <si>
    <t>1.評鑑年度簽訂產學合作(研究)案（5萬元以上），每案20分
2.評鑑年度產學合作(研究) 案結案（5萬元以上），每案10分</t>
  </si>
  <si>
    <t>進行產業研習或研究</t>
  </si>
  <si>
    <t>每小時2分
認定標準：
1.跨學年度之認定標準為「各分一半時數，於2個學年度分別計算填報」
2.由公民素養陶塑計畫辦公室辦理的校外研習活動，可列入本項目加分</t>
  </si>
  <si>
    <t>參加校內外舉辦之教學與研究相關研習、訓練、進修並取得證書（證明）或資格者</t>
  </si>
  <si>
    <t>每場10分</t>
  </si>
  <si>
    <t>1.執行校內外專題研究計畫，專案主持人每案20分、共同主持人每案10分
2.至校外擔任與專業相關之專題演講或展演(不含有學分之課程) 每場次20分
3.其他：由系教評會議認定得分</t>
  </si>
  <si>
    <t>開發及執行實習相關業務</t>
  </si>
  <si>
    <t>1.提出實習公司實習職缺需求表，1間公司得10分
2.實習職缺媒合成功者，1間公司得20分
3.小組內每位教師皆可得分</t>
  </si>
  <si>
    <t>協助系行政相關業務</t>
  </si>
  <si>
    <t>1.出席系務會議1次5分
2.擔任校、院、系(所)委員會，每個委員會10分
3.參與校、院、系(所)、中心重大集會、會議、 慶典與活動，每次5分
4.接待外賓，每次5分
5. 協助系上洽談產學合作(研究)案，每次5分
6. 活動負責人：可茲證明之佐證，送系教評會認定</t>
  </si>
  <si>
    <t>協助學生相關業務</t>
  </si>
  <si>
    <t>1. 擔任競賽審查、評審者，得10分
2. 擔任畢業公演總指導老師，得10分
3. 擔任畢業公演小組指導老師，得10分
4. 擔任專科部、大學部學會指導老師，得10分
5. 擔任話劇比賽班級指導老師，得10分</t>
  </si>
  <si>
    <t>執行招生宣導及試務工作</t>
  </si>
  <si>
    <t>1.執行招生宣導工作，校內每次10分、校外每次20分。自願參與校內外招生者，每次可再加5分。
2.參與試務者，每次得10分。
3.協助製作招生文宣1項得10分。</t>
  </si>
  <si>
    <t>應屆畢業生學生就業率</t>
  </si>
  <si>
    <t>1.應屆畢業生學生就業率每增加1%，全體教師得5分。
2.為學生介紹工作，成功者10分，未成功者5分。
3.為學生撰寫申請大學、研究所、工作、獎學金等推薦函，每封5分。
4.帶領學生參與各地就業博覽會者，每次10分。</t>
  </si>
  <si>
    <t>擔任導師或國際交流老師</t>
  </si>
  <si>
    <t>1.執行校內外專案計畫，專案主持人每案20分、共同主持人每案10分
2.導師參加班遊、聚餐等班上活動，每次5分。
3.大學部及專科部學會指導老師帶領學會參加迎新活動，每次5分
4.實際指導學生參加校內外競賽
(1)國際競賽：10分
(2)全國競賽：8分
(3)校內或區域競賽：5分
(4)未獲獎可得一半分數。若獲多次競賽可累加，加總最多以20分為上限。
5.其他：由系教評會議認定得分</t>
  </si>
  <si>
    <t>文藻外語大學     學年度教師評鑑分項評分表(歐洲研究所)</t>
  </si>
  <si>
    <t>參加本所舉辦與教學或研究相關之演講或研習，並取得證明</t>
  </si>
  <si>
    <t xml:space="preserve">1. 每參加一場：20分
2. 由本所認定
</t>
  </si>
  <si>
    <t>參加校內(不含本所)/外舉辦與教學或研究相關之研習、訓練、進修並取得證明或資格者</t>
  </si>
  <si>
    <t xml:space="preserve">1. 每參加一場：20分
2. 由相關主辦單位認定
</t>
  </si>
  <si>
    <t>教學意見調查表</t>
  </si>
  <si>
    <t xml:space="preserve">◆8-1課程翻轉計畫-課程創新、自主學習
1.4分~4.49分：25分
2.4.5分以上：30分
3.由本所認定
</t>
  </si>
  <si>
    <t>擔任校內研究生論文指導老師</t>
  </si>
  <si>
    <t>10分</t>
  </si>
  <si>
    <t xml:space="preserve">◆8-1課程翻轉計畫-課程創新、自主學習
1.每完成一篇：10分
2.由本所認定
</t>
  </si>
  <si>
    <t>擔任校內研究生碩士論文指導教授</t>
  </si>
  <si>
    <r>
      <rPr>
        <sz val="10"/>
        <color indexed="8"/>
        <rFont val="細明體"/>
        <family val="3"/>
      </rPr>
      <t>◆</t>
    </r>
    <r>
      <rPr>
        <sz val="10"/>
        <color indexed="8"/>
        <rFont val="Calibri"/>
        <family val="2"/>
      </rPr>
      <t>8-1</t>
    </r>
    <r>
      <rPr>
        <sz val="10"/>
        <color indexed="8"/>
        <rFont val="標楷體"/>
        <family val="4"/>
      </rPr>
      <t xml:space="preserve">課程翻轉計畫-課程創新、自主學習
</t>
    </r>
    <r>
      <rPr>
        <sz val="10"/>
        <color indexed="8"/>
        <rFont val="Calibri"/>
        <family val="2"/>
      </rPr>
      <t>1.</t>
    </r>
    <r>
      <rPr>
        <sz val="10"/>
        <color indexed="8"/>
        <rFont val="標楷體"/>
        <family val="4"/>
      </rPr>
      <t>每指導一位研究生，可得</t>
    </r>
    <r>
      <rPr>
        <sz val="10"/>
        <color indexed="8"/>
        <rFont val="Times New Roman"/>
        <family val="1"/>
      </rPr>
      <t>20</t>
    </r>
    <r>
      <rPr>
        <sz val="10"/>
        <color indexed="8"/>
        <rFont val="標楷體"/>
        <family val="4"/>
      </rPr>
      <t xml:space="preserve">分
2.由本所認定
</t>
    </r>
  </si>
  <si>
    <t>推動主持本所各項教學計畫(如：長程/短程業師協同教學、專業服務學習課程、自主學習/翻轉課程、補救教學、創新教學課程)</t>
  </si>
  <si>
    <t xml:space="preserve">◆8-1課程翻轉計畫-課程創新、自主學習
◆5-1人物拔尖計畫
1.協助推動一項：30分
2.由本所認定
</t>
  </si>
  <si>
    <t>申請科技部專題研究計畫，未獲通過者</t>
  </si>
  <si>
    <t xml:space="preserve">◆5-2專業拔尖計畫-論著發表
1.每案20分：主持人×1，共同主持人×0.5
2.由本所認定
</t>
  </si>
  <si>
    <t>發表學術期刊論文、專書或專書篇章、學術研討會論文</t>
  </si>
  <si>
    <r>
      <t>40</t>
    </r>
    <r>
      <rPr>
        <sz val="12"/>
        <color indexed="8"/>
        <rFont val="標楷體"/>
        <family val="4"/>
      </rPr>
      <t>分</t>
    </r>
  </si>
  <si>
    <t xml:space="preserve">◆5-2專業拔尖計畫-論著發表
1.每篇可得40分：第一作者40分，第二作者20分
2.由本所認定
</t>
  </si>
  <si>
    <t>至校外擔任與專業相關之專題演講、座談或展演</t>
  </si>
  <si>
    <t xml:space="preserve">◆5-2專業拔尖計畫-論著發表
1.進行一場可得40分
2.由本所認定
</t>
  </si>
  <si>
    <t xml:space="preserve">1. 廣度研習(完成至少8小時者)：15分
2. 深度研習(完成每工作日至少半日參與，累計至少四週者)；20分
3. 深耕服務(完成一學期產業深耕服務並簽訂產學合作合約)：20分
4. 取得證明後由本所認定
</t>
  </si>
  <si>
    <r>
      <t>執行校內</t>
    </r>
    <r>
      <rPr>
        <sz val="12"/>
        <color indexed="8"/>
        <rFont val="Calibri"/>
        <family val="2"/>
      </rPr>
      <t>/</t>
    </r>
    <r>
      <rPr>
        <sz val="12"/>
        <color indexed="8"/>
        <rFont val="標楷體"/>
        <family val="4"/>
      </rPr>
      <t>外招生宣傳工作</t>
    </r>
  </si>
  <si>
    <t xml:space="preserve">◆1-2資源永續計畫-招收生源
1.執行校內一場：10分
2.執行校外一場：20分
3.由本所認定
</t>
  </si>
  <si>
    <r>
      <t>協助本所入學試務工作</t>
    </r>
    <r>
      <rPr>
        <sz val="12"/>
        <color indexed="8"/>
        <rFont val="Calibri"/>
        <family val="2"/>
      </rPr>
      <t>(</t>
    </r>
    <r>
      <rPr>
        <sz val="12"/>
        <color indexed="8"/>
        <rFont val="標楷體"/>
        <family val="4"/>
      </rPr>
      <t>含書審及口試</t>
    </r>
    <r>
      <rPr>
        <sz val="12"/>
        <color indexed="8"/>
        <rFont val="Calibri"/>
        <family val="2"/>
      </rPr>
      <t>)</t>
    </r>
  </si>
  <si>
    <t xml:space="preserve">◆1-2資源永續計畫-招收生源
1.一次20分
2.由本所認定
</t>
  </si>
  <si>
    <r>
      <t>擔任校內</t>
    </r>
    <r>
      <rPr>
        <sz val="12"/>
        <color indexed="8"/>
        <rFont val="Calibri"/>
        <family val="2"/>
      </rPr>
      <t>/</t>
    </r>
    <r>
      <rPr>
        <sz val="12"/>
        <color indexed="8"/>
        <rFont val="標楷體"/>
        <family val="4"/>
      </rPr>
      <t>外學術期刊審查人、編輯委員或升等論文審查人</t>
    </r>
  </si>
  <si>
    <t xml:space="preserve">◆5-2專業拔尖計畫-論著發表
1.擔任一次：20分
2.由本所認定
</t>
  </si>
  <si>
    <r>
      <t>擔任校內</t>
    </r>
    <r>
      <rPr>
        <sz val="12"/>
        <color indexed="8"/>
        <rFont val="Calibri"/>
        <family val="2"/>
      </rPr>
      <t>/</t>
    </r>
    <r>
      <rPr>
        <sz val="12"/>
        <color indexed="8"/>
        <rFont val="標楷體"/>
        <family val="4"/>
      </rPr>
      <t>外研究生論文口試委員</t>
    </r>
    <r>
      <rPr>
        <sz val="12"/>
        <color indexed="8"/>
        <rFont val="Calibri"/>
        <family val="2"/>
      </rPr>
      <t>(</t>
    </r>
    <r>
      <rPr>
        <sz val="12"/>
        <color indexed="8"/>
        <rFont val="標楷體"/>
        <family val="4"/>
      </rPr>
      <t>不含指導教授</t>
    </r>
    <r>
      <rPr>
        <sz val="12"/>
        <color indexed="8"/>
        <rFont val="Calibri"/>
        <family val="2"/>
      </rPr>
      <t>)</t>
    </r>
  </si>
  <si>
    <r>
      <t>10</t>
    </r>
    <r>
      <rPr>
        <sz val="12"/>
        <color indexed="8"/>
        <rFont val="標楷體"/>
        <family val="4"/>
      </rPr>
      <t>分</t>
    </r>
  </si>
  <si>
    <t xml:space="preserve">◆5-2專業拔尖計畫-論著發表
1.擔任一次：10分
2.由本所認定
</t>
  </si>
  <si>
    <t>擔任本所校外活動帶隊老師</t>
  </si>
  <si>
    <t xml:space="preserve">◆4-1海外行囊計畫-增加學生海外進修學習機會
1.國內活動：15分
2.國外活動：30分
3.由本所認定
</t>
  </si>
  <si>
    <t>協助推動所上事務</t>
  </si>
  <si>
    <t xml:space="preserve">◆5-1人物拔尖計畫-大師講座
1.每次得20分
2.由本所認定
</t>
  </si>
  <si>
    <t>文藻外語大學     學年度教師評鑑分項評分表(外語教學系)</t>
  </si>
  <si>
    <r>
      <t>█</t>
    </r>
    <r>
      <rPr>
        <sz val="10"/>
        <color indexed="8"/>
        <rFont val="標楷體"/>
        <family val="4"/>
      </rPr>
      <t xml:space="preserve"> 5-2 專業拔尖計畫-嶄新領域、跨域合作</t>
    </r>
    <r>
      <rPr>
        <sz val="10"/>
        <color indexed="8"/>
        <rFont val="標楷體"/>
        <family val="4"/>
      </rPr>
      <t xml:space="preserve">
1. 每案得10分。</t>
    </r>
  </si>
  <si>
    <t>█ 2-3 生涯和合計畫-導師陪伴、廣/深度陪伴
1. 每學期每科目皆依教務處公告截止日期前繳交。
2.每學期按時繳交者得5分。</t>
  </si>
  <si>
    <r>
      <t>█</t>
    </r>
    <r>
      <rPr>
        <sz val="10"/>
        <color indexed="8"/>
        <rFont val="標楷體"/>
        <family val="4"/>
      </rPr>
      <t>2-2 專業融合計畫-專業複合、跨域研究</t>
    </r>
    <r>
      <rPr>
        <sz val="10"/>
        <color indexed="8"/>
        <rFont val="標楷體"/>
        <family val="4"/>
      </rPr>
      <t xml:space="preserve">
1. 教學意見調查總平均高於全校總平均得10分。</t>
    </r>
    <r>
      <rPr>
        <sz val="10"/>
        <color indexed="8"/>
        <rFont val="標楷體"/>
        <family val="4"/>
      </rPr>
      <t xml:space="preserve">
2. 教學意見調查總平均高於3.5分得5分。</t>
    </r>
  </si>
  <si>
    <t>█5-1 人物拔尖計畫-諄誨耕耘、人師楷模
1.獲「專業典範教師」、或教育部及專業學會相關教學優良獎項得10分
2.獲「教學優良教師」得8分。</t>
  </si>
  <si>
    <r>
      <t>█</t>
    </r>
    <r>
      <rPr>
        <sz val="10"/>
        <color indexed="8"/>
        <rFont val="標楷體"/>
        <family val="4"/>
      </rPr>
      <t>2-2 專業融合計畫-專業複合、跨域研究</t>
    </r>
    <r>
      <rPr>
        <sz val="10"/>
        <color indexed="8"/>
        <rFont val="標楷體"/>
        <family val="4"/>
      </rPr>
      <t xml:space="preserve">
每學期教學意見調查總平均未達3.0者，扣5分。</t>
    </r>
  </si>
  <si>
    <t>院級教學活動</t>
  </si>
  <si>
    <t xml:space="preserve">
■ 比鄰天涯、教育夥伴
■ 文化傳播、華語培力
1. 舉辦或參與院級各項教學活動/社群。(請假或缺席達2次不得計入)
 參加者每1活動/社群可得25分。
 活動/社群召集人得50分。
 共同/協同召集人得40分。
2.參加跨系(所)、中心辦理之教學活動或社群。(限本院所屬系所中心辦理)參加1項得25分。
3. 指導學生畢業專題，且符合跨系合作。
 指導1組得30分。
 指導2組或以上得50分。
4. 執行院級教學相關之活動。
(1)申請主持院級教學計畫活動。
 參與執行者，每一計畫得30分。
 計畫主持人得50分。
 計畫共同/協同主持人得40分。
 計畫申請但未通過，主持人及共同/協同主持人可得一半分數。
(2)開設院級跨系整合彈性課程。
 深碗課程得50分。
 微型課程得40分。
 多人開課則依比例四捨五入後取整數計分。
(3)擔任各系之院必修課程授課教師，得40分。
5.其他(與院教學相關事務，請列證明，由院長給分經院教評審議後認列)。至多20分。
</t>
  </si>
  <si>
    <t>院級學術或研究活動</t>
  </si>
  <si>
    <t xml:space="preserve">
■ 比鄰天涯、教育夥伴
■ 文化傳播、華語培力
1. 舉辦或參與院級各項學術、研究活動/社群。(請假或缺席達2次不得計入)
 參加者每1活動/社群可得25分。
 活動/社群召集人得50分。
 共同/協同召集人得40分。
 參加跨系(所)、中心辦理之學術、研究研討會或社群或活動(限本院所屬系所中心辦理) 參加1項得25分。
2. 執行院級學術或研究相關之活動。
(1)申請主持院級學術、研究計畫活動。
 參與執行者，每一計畫得30分。
 計畫主持人得50分。
 計畫共同/協同主持人得40分。
 計畫申請但未通過，主持人及共同/協同主持人可得一半分數。
(2)參與本院跨系或代表本院參與跨院相關學術研究計畫。
 總主持人得50分。
 總計畫共同/協同主持人得40分。
 子計畫主持人得40分。
 子計畫共同/協同主持人得30分。
 參與執行者得30分。
 計畫申請但未通過，主持人及共同/協同主持人可得一半分數。
3. 爭取校外學術研究計畫案或產學合作/研究案(單件金額超過5萬元)。 (不得與校、系級重複認列)
 主持人得50分。
 共同/協同主持人得40分。
4.其他與院學術、研究相關事務，請列證明，由院長給分經院教評審議後認列，至多20分。
</t>
  </si>
  <si>
    <t>協助院務推動</t>
  </si>
  <si>
    <t xml:space="preserve">1. 擔任各項會議委員。
 院級會議委員，得25分。
 擔任校級會議委員，得25分。
(擔任以上各項委員，若會議請假或缺席達2次則不予計分。)
 經院長指派，代表本院出席校內重要活動或會議。得20分。
 經院長指派，代表本院出席校外重要活動或會議。得30分。
2. 代表本學院參與校級活動(含校級社群)。
 學期制或學年制活動得30分。
 任務制/臨時編組活動得20分。
3. 協助院務。
(1)負責本院或本院各系英語網頁編修，得30分。(若校、系級已有給分，則院級不予任列)
(2) 擔任本院或本院各系國合老師，得30分。(若校、系級已有給分，則院級不予任列)
(3)協助院級國際交流事務，得30分。
(4)參與院級國際志工隊訓練及招募事宜，得40分。
4.協助其他院內相關事務推動，請列證明，由院長給分經院教評審議後認列，至多20分。
</t>
  </si>
  <si>
    <r>
      <t>參加系</t>
    </r>
    <r>
      <rPr>
        <sz val="10"/>
        <color indexed="8"/>
        <rFont val="Calibri"/>
        <family val="2"/>
      </rPr>
      <t>(</t>
    </r>
    <r>
      <rPr>
        <sz val="10"/>
        <color indexed="8"/>
        <rFont val="標楷體"/>
        <family val="4"/>
      </rPr>
      <t>所</t>
    </r>
    <r>
      <rPr>
        <sz val="10"/>
        <color indexed="8"/>
        <rFont val="Calibri"/>
        <family val="2"/>
      </rPr>
      <t>)</t>
    </r>
    <r>
      <rPr>
        <sz val="10"/>
        <color indexed="8"/>
        <rFont val="標楷體"/>
        <family val="4"/>
      </rPr>
      <t>、中心舉辦之教學與研究相關研習、訓練、進修並取得證書（證明）或資格者</t>
    </r>
  </si>
  <si>
    <t>1. 每參加1項5分，上限10分
2. 由系(所)認定</t>
  </si>
  <si>
    <r>
      <t xml:space="preserve">1. </t>
    </r>
    <r>
      <rPr>
        <sz val="10"/>
        <color indexed="8"/>
        <rFont val="標楷體"/>
        <family val="4"/>
      </rPr>
      <t>教學評量高於全校平均分數者可得</t>
    </r>
    <r>
      <rPr>
        <sz val="10"/>
        <color indexed="8"/>
        <rFont val="Times New Roman"/>
        <family val="1"/>
      </rPr>
      <t>12</t>
    </r>
    <r>
      <rPr>
        <sz val="10"/>
        <color indexed="8"/>
        <rFont val="標楷體"/>
        <family val="4"/>
      </rPr>
      <t>分</t>
    </r>
    <r>
      <rPr>
        <sz val="10"/>
        <color indexed="8"/>
        <rFont val="標楷體"/>
        <family val="4"/>
      </rPr>
      <t xml:space="preserve">
</t>
    </r>
    <r>
      <rPr>
        <sz val="10"/>
        <color indexed="8"/>
        <rFont val="Times New Roman"/>
        <family val="1"/>
      </rPr>
      <t xml:space="preserve">2. </t>
    </r>
    <r>
      <rPr>
        <sz val="10"/>
        <color indexed="8"/>
        <rFont val="標楷體"/>
        <family val="4"/>
      </rPr>
      <t>教學評量低於全校平均分數但</t>
    </r>
    <r>
      <rPr>
        <sz val="10"/>
        <color indexed="8"/>
        <rFont val="Times New Roman"/>
        <family val="1"/>
      </rPr>
      <t>4.0(</t>
    </r>
    <r>
      <rPr>
        <sz val="10"/>
        <color indexed="8"/>
        <rFont val="標楷體"/>
        <family val="4"/>
      </rPr>
      <t>含</t>
    </r>
    <r>
      <rPr>
        <sz val="10"/>
        <color indexed="8"/>
        <rFont val="Times New Roman"/>
        <family val="1"/>
      </rPr>
      <t>)</t>
    </r>
    <r>
      <rPr>
        <sz val="10"/>
        <color indexed="8"/>
        <rFont val="標楷體"/>
        <family val="4"/>
      </rPr>
      <t>以上者可得</t>
    </r>
    <r>
      <rPr>
        <sz val="10"/>
        <color indexed="8"/>
        <rFont val="Times New Roman"/>
        <family val="1"/>
      </rPr>
      <t>9</t>
    </r>
    <r>
      <rPr>
        <sz val="10"/>
        <color indexed="8"/>
        <rFont val="標楷體"/>
        <family val="4"/>
      </rPr>
      <t>分</t>
    </r>
    <r>
      <rPr>
        <sz val="10"/>
        <color indexed="8"/>
        <rFont val="標楷體"/>
        <family val="4"/>
      </rPr>
      <t xml:space="preserve">
</t>
    </r>
    <r>
      <rPr>
        <sz val="10"/>
        <color indexed="8"/>
        <rFont val="Times New Roman"/>
        <family val="1"/>
      </rPr>
      <t xml:space="preserve">3. </t>
    </r>
    <r>
      <rPr>
        <sz val="10"/>
        <color indexed="8"/>
        <rFont val="標楷體"/>
        <family val="4"/>
      </rPr>
      <t>由系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認定</t>
    </r>
  </si>
  <si>
    <t>實際指導本系(所)學生參加校外競賽(與任教課程相關為原則)</t>
  </si>
  <si>
    <t>1. 國際競賽：15分
全國競賽：12分
區域競賽：9分
校內競賽: 6分
2. 未得獎可得一半分數
3. 由系(所)認定</t>
  </si>
  <si>
    <t>教授課程含跨本系所四技部與研究所開設之課程</t>
  </si>
  <si>
    <t>1. 指導研究生亦可認列，但不可於服務項目中重複計算
2. 由系(所)認定</t>
  </si>
  <si>
    <t>開設彈性課程 (深碗課程/微型課程)、遠距課程[限本系(所)開設之遠距課程]</t>
  </si>
  <si>
    <t>●3-2-2風華正盛計畫
1. 每門10分
2. 由開課系(所)、中心認定</t>
  </si>
  <si>
    <t>擔任本系(所)學生海外實習指導老師</t>
  </si>
  <si>
    <t>●4-1-2海外行囊計畫
1. 每指導1人4分，上限32分
2. 至海外實習單位訪視者15分，至多15分
3. 由系(所)認定</t>
  </si>
  <si>
    <t>擔任本系(所)學生國內實習指導老師</t>
  </si>
  <si>
    <t>●7-1-2產業接軌計畫
1. 每指導1人3分，上限27分
2. 至國內實習單位訪視者3分，至多9分
3. 由系(所)認定</t>
  </si>
  <si>
    <r>
      <t>由系</t>
    </r>
    <r>
      <rPr>
        <sz val="10"/>
        <color indexed="8"/>
        <rFont val="Calibri"/>
        <family val="2"/>
      </rPr>
      <t>(</t>
    </r>
    <r>
      <rPr>
        <sz val="10"/>
        <color indexed="8"/>
        <rFont val="標楷體"/>
        <family val="4"/>
      </rPr>
      <t>所</t>
    </r>
    <r>
      <rPr>
        <sz val="10"/>
        <color indexed="8"/>
        <rFont val="Calibri"/>
        <family val="2"/>
      </rPr>
      <t>)</t>
    </r>
    <r>
      <rPr>
        <sz val="10"/>
        <color indexed="8"/>
        <rFont val="標楷體"/>
        <family val="4"/>
      </rPr>
      <t>認定</t>
    </r>
  </si>
  <si>
    <t>協助系(所)申請校(院)
級指定之計畫案</t>
  </si>
  <si>
    <t>●5-2-2專業拔尖計畫
1. 撰寫並執行計畫案1案40分
2. 未獲通過者可得一半分數
3. 由系(所)認定</t>
  </si>
  <si>
    <t>承接國內(外)產官學合作(研究)或委託案並簽訂合約</t>
  </si>
  <si>
    <t>●1-2-1資源永續計畫
●2-2-3專業融合計畫
1. 每案19999元(含)以下者: 12分
2. 每案2萬元(含)以上~49999元(含)以下者: 18分
3. 每案5萬元(含)以上: 40分
4. 主持人 *1，共同或協同住主持人*0.5
5. 若為本系(所)課程所簽訂之合約，可得一半分數
6. 由系(所)認定</t>
  </si>
  <si>
    <r>
      <t>擔任本系</t>
    </r>
    <r>
      <rPr>
        <sz val="10"/>
        <color indexed="8"/>
        <rFont val="Calibri"/>
        <family val="2"/>
      </rPr>
      <t>(</t>
    </r>
    <r>
      <rPr>
        <sz val="10"/>
        <color indexed="8"/>
        <rFont val="標楷體"/>
        <family val="4"/>
      </rPr>
      <t>所</t>
    </r>
    <r>
      <rPr>
        <sz val="10"/>
        <color indexed="8"/>
        <rFont val="Calibri"/>
        <family val="2"/>
      </rPr>
      <t>)</t>
    </r>
    <r>
      <rPr>
        <sz val="10"/>
        <color indexed="8"/>
        <rFont val="標楷體"/>
        <family val="4"/>
      </rPr>
      <t>學生全國性專題研究計畫之指導教師</t>
    </r>
    <r>
      <rPr>
        <sz val="10"/>
        <color indexed="8"/>
        <rFont val="Calibri"/>
        <family val="2"/>
      </rPr>
      <t xml:space="preserve"> (</t>
    </r>
    <r>
      <rPr>
        <sz val="10"/>
        <color indexed="8"/>
        <rFont val="標楷體"/>
        <family val="4"/>
      </rPr>
      <t>如</t>
    </r>
    <r>
      <rPr>
        <sz val="10"/>
        <color indexed="8"/>
        <rFont val="Calibri"/>
        <family val="2"/>
      </rPr>
      <t xml:space="preserve">: </t>
    </r>
    <r>
      <rPr>
        <sz val="10"/>
        <color indexed="8"/>
        <rFont val="標楷體"/>
        <family val="4"/>
      </rPr>
      <t>科技部專題研究計畫或大專畢業生創業服務計畫</t>
    </r>
    <r>
      <rPr>
        <sz val="10"/>
        <color indexed="8"/>
        <rFont val="Calibri"/>
        <family val="2"/>
      </rPr>
      <t>)</t>
    </r>
  </si>
  <si>
    <t>1. 1案15分
2. 未獲通過者可得8分
3. 若多人共同指導，則分數依人數平均分配
4. 由系(所)認定</t>
  </si>
  <si>
    <t>發表於有全文外審制度之學術刊物的論文</t>
  </si>
  <si>
    <t>●5-2-1專業拔尖計畫
1. 依照“文藻外語大學獎勵教師論文著作、創研作品實施要點”每得一點可得4分，至多40分
2. 佐證資料請依 “文藻外語大學外語教學系暨外語文教事業發展研究所學術刊物資料檢核表”檢附相關文件
3. 由系(所)認定</t>
  </si>
  <si>
    <t>1. 以每項3分為原則計算
2. 申請科技部專題研究計畫，未獲通過者可得8分
3. 由系(所)認定</t>
  </si>
  <si>
    <t>支援系(所)招生</t>
  </si>
  <si>
    <t>●1-2-2資源永續計畫
1. 支援校內招生宣導，每次3分
2. 支援校外[台中(含)以北及花東地區]招生宣導，每次15分
3. 支援校外(台中以南不含高雄)招生宣導，每次10分
4. 支援校外(高雄區域)招生宣導，每次5分
5. 由系(所)認定</t>
  </si>
  <si>
    <t>學期間提供學生專業課程補救/補充教學並有具體紀錄(無鐘點費)</t>
  </si>
  <si>
    <t>1. 認定標準: 老師提供每學期至少10週，每週1小時以上的專業課程補救/補充教學 (輔導人次達30人)
2. 由系(所)認定</t>
  </si>
  <si>
    <t>學期間提供學生語言課程補救/補充教學並有具體紀錄(無鐘點費)</t>
  </si>
  <si>
    <t>●3-1-2誰語爭鋒計畫
1. 認定標準: 老師提供每學期至少10週，每週1小時以上的語言課程補救/補充教學 (輔導人次達30人)
2. 由系(所)認定</t>
  </si>
  <si>
    <t>開發並簽訂海內(外)實習單位</t>
  </si>
  <si>
    <t>1. 海內實習單位，每單位10分
2. 海外實習單位，每單位20分</t>
  </si>
  <si>
    <t>製作供本系(所)課後輔助學習教材</t>
  </si>
  <si>
    <t>●3-1-3 &amp; 3-2-3誰語爭鋒計畫 &amp;風華正盛計畫
1. 每門15分
2. 由系(所)認定</t>
  </si>
  <si>
    <t>協助推動系(所)、中心業務</t>
  </si>
  <si>
    <t>1. 擔任畢業專題指導老師可得15分
2. 擔任畢業專題總指導老師可得15分
3. 擔任系學會指導老師可得15分
4. 指導研究生論文(以四年為限)，每指導1人15分
5. 執行系主任臨時交辦之事項可得10分
6. 由系(所)認定</t>
  </si>
  <si>
    <t>擔任本系所導師工作符合導師聘約共同職責</t>
  </si>
  <si>
    <t>由系(所)認定</t>
  </si>
  <si>
    <t>文藻外語大學     學年度教師評鑑分項評分表(應用華語文系)</t>
  </si>
  <si>
    <t>經登記有案出版商出版及改版之大學以上用書，但不得與研究之學術專書重複列計。</t>
  </si>
  <si>
    <r>
      <t>參與編撰者即得</t>
    </r>
    <r>
      <rPr>
        <sz val="10"/>
        <color indexed="8"/>
        <rFont val="Calibri"/>
        <family val="2"/>
      </rPr>
      <t>10</t>
    </r>
    <r>
      <rPr>
        <sz val="10"/>
        <color indexed="8"/>
        <rFont val="標楷體"/>
        <family val="4"/>
      </rPr>
      <t>分，主持人另加</t>
    </r>
    <r>
      <rPr>
        <sz val="10"/>
        <color indexed="8"/>
        <rFont val="Calibri"/>
        <family val="2"/>
      </rPr>
      <t>5</t>
    </r>
    <r>
      <rPr>
        <sz val="10"/>
        <color indexed="8"/>
        <rFont val="標楷體"/>
        <family val="4"/>
      </rPr>
      <t>分。</t>
    </r>
  </si>
  <si>
    <t>實際指導學生參加校外競賽(與任教課程相關為原則)。</t>
  </si>
  <si>
    <t xml:space="preserve">1.每一團體或個人得獎，可累計得分如下，上限為12分。
國際競賽：15分
全國競賽：10分
區域競賽：5分
2.未獲獎可得一半分數。
</t>
  </si>
  <si>
    <t>參加系辦理與教學、研究相關之研討會、研習、訓練、講座等活動</t>
  </si>
  <si>
    <r>
      <rPr>
        <b/>
        <sz val="10"/>
        <color indexed="8"/>
        <rFont val="標楷體"/>
        <family val="4"/>
      </rPr>
      <t>*2-2 專業融合計畫</t>
    </r>
    <r>
      <rPr>
        <sz val="10"/>
        <color indexed="8"/>
        <rFont val="標楷體"/>
        <family val="4"/>
      </rPr>
      <t xml:space="preserve">-專業複合、跨域研究
每參加一次得2分，上限10分。
</t>
    </r>
  </si>
  <si>
    <t>擔任本所研究生論文指導教授，或系畢業專題指導老師</t>
  </si>
  <si>
    <r>
      <rPr>
        <b/>
        <sz val="10"/>
        <color indexed="8"/>
        <rFont val="標楷體"/>
        <family val="4"/>
      </rPr>
      <t>*2-2 專業融合計畫</t>
    </r>
    <r>
      <rPr>
        <sz val="10"/>
        <color indexed="8"/>
        <rFont val="標楷體"/>
        <family val="4"/>
      </rPr>
      <t xml:space="preserve">-專業複合、跨域研究
每指導一人（組）4分，上限20分。
</t>
    </r>
  </si>
  <si>
    <t>擔任各課程召集人，並有具體貢獻者</t>
  </si>
  <si>
    <t>例如召開課程會議，或提供教案、輔導新進老師等。每一事項可得5分。上限10分。</t>
  </si>
  <si>
    <t>獲本系推薦參加校專業典範教師或教學傑出獎選拔</t>
  </si>
  <si>
    <r>
      <rPr>
        <b/>
        <sz val="10"/>
        <color indexed="8"/>
        <rFont val="標楷體"/>
        <family val="4"/>
      </rPr>
      <t>*5-1人物拔尖計畫</t>
    </r>
    <r>
      <rPr>
        <sz val="10"/>
        <color indexed="8"/>
        <rFont val="標楷體"/>
        <family val="4"/>
      </rPr>
      <t xml:space="preserve">－諄誨耕耘、人師楷模
1. 專業典範教師20分
2. 教學傑出15分
</t>
    </r>
  </si>
  <si>
    <t>若獲獎則在校指標認列</t>
  </si>
  <si>
    <t>實際推動或執行系內與教學相關計畫</t>
  </si>
  <si>
    <r>
      <rPr>
        <b/>
        <sz val="10"/>
        <color indexed="8"/>
        <rFont val="標楷體"/>
        <family val="4"/>
      </rPr>
      <t>*5-2專業拔尖計畫</t>
    </r>
    <r>
      <rPr>
        <sz val="10"/>
        <color indexed="8"/>
        <rFont val="標楷體"/>
        <family val="4"/>
      </rPr>
      <t xml:space="preserve">－嶄新領域、跨域合作
1. 主持人（召集人）10分
2. 共同/協同主持人8分
3. 團隊老師5分
</t>
    </r>
  </si>
  <si>
    <t>開設並教授專業服務學習或深碗、微型課程</t>
  </si>
  <si>
    <r>
      <rPr>
        <b/>
        <sz val="10"/>
        <color indexed="8"/>
        <rFont val="標楷體"/>
        <family val="4"/>
      </rPr>
      <t>*2-3專業融合計畫</t>
    </r>
    <r>
      <rPr>
        <sz val="10"/>
        <color indexed="8"/>
        <rFont val="標楷體"/>
        <family val="4"/>
      </rPr>
      <t xml:space="preserve">-服務實習、社會責任
主持人得20分，共同授課者得10分。
</t>
    </r>
  </si>
  <si>
    <t>參與教師教學研究社群</t>
  </si>
  <si>
    <r>
      <rPr>
        <b/>
        <sz val="10"/>
        <color indexed="8"/>
        <rFont val="標楷體"/>
        <family val="4"/>
      </rPr>
      <t>*2-2專業融合計畫</t>
    </r>
    <r>
      <rPr>
        <sz val="10"/>
        <color indexed="8"/>
        <rFont val="標楷體"/>
        <family val="4"/>
      </rPr>
      <t xml:space="preserve">－專業複合、跨域研究
每參加一組得10分，主持人20分。
</t>
    </r>
  </si>
  <si>
    <t>其他與系教學相關事務，請列證明，由系教評會評定給分。</t>
  </si>
  <si>
    <t>發表於有審查制度之學術性學報、期刊論文</t>
  </si>
  <si>
    <r>
      <rPr>
        <b/>
        <sz val="10"/>
        <color indexed="8"/>
        <rFont val="標楷體"/>
        <family val="4"/>
      </rPr>
      <t>*5-5 發表於有全文外審制度之學術刊物的論文篇書-</t>
    </r>
    <r>
      <rPr>
        <sz val="10"/>
        <color indexed="8"/>
        <rFont val="標楷體"/>
        <family val="4"/>
      </rPr>
      <t xml:space="preserve">(需標明文藻)
1.優良期刊 (SCI、SSCI、
A&amp;HCI、TSSCI、CSSCI、THCI或公認之同等級期刊) 論文， 每篇20分; 與國外(跨境)學者共同研究並發表，加5分
2.一般學術性期刊論文， 每篇10分; 與國外(跨境)學者共同研究並發表，加5分
第一/通訊作者*1；
第二作者*0.5；
第三作者*0.3；
第四作者以後*0.1
</t>
    </r>
  </si>
  <si>
    <t>發表專書或專書篇章</t>
  </si>
  <si>
    <t xml:space="preserve">1.發表具ISBN國際標準書號且由大學或知名學術出版(academicpress)出版之專書或章
專書:20分
篇章:10分
第一作者*1；
第二作者*0.5；
第三作者以後*0.3；
2.發表具ISBN國際標準
書號且由一般出版社(commercial press)出版之專書或篇章
專書: 10分
篇章: 5分
第一作者*1；
第二作者*0.5；
第三作者以後*0.3；
3. 主編多人合著有審稿制度之學術專書: 5分
</t>
  </si>
  <si>
    <t>與校指標相同，可重複認列</t>
  </si>
  <si>
    <t>發表學術研討會論文</t>
  </si>
  <si>
    <t xml:space="preserve">第一/通訊作者*1；
第二作者*0.5；
第三作者*0.3；
第四作者以後*0.1
</t>
  </si>
  <si>
    <t xml:space="preserve">1.廣度研習 (完成至少32小時者): 20分
2.深度研習 (完成每工作日至少半日參與，累計至少四週者): 20分
3.深耕服務: (完成一學期產業深耕服務並簽訂產學合作合約): 20分
</t>
  </si>
  <si>
    <t>簽訂產官學合作或研究案</t>
  </si>
  <si>
    <r>
      <rPr>
        <b/>
        <sz val="10"/>
        <color indexed="8"/>
        <rFont val="標楷體"/>
        <family val="4"/>
      </rPr>
      <t>*7-1產業接軌計畫</t>
    </r>
    <r>
      <rPr>
        <sz val="10"/>
        <color indexed="8"/>
        <rFont val="標楷體"/>
        <family val="4"/>
      </rPr>
      <t xml:space="preserve">-學生實習、產業學院
1. 簽訂金額達5萬元以上之產學合作或研究案，每一案得30分。
2. 5萬元以下之產學合作或研究案，每一案得15分。
3. 若為共同主持，每5萬可認列1人。
</t>
    </r>
  </si>
  <si>
    <t>申請科技部計畫補助</t>
  </si>
  <si>
    <t xml:space="preserve">1. 獲科技部補助20分。
2. 未獲補助10分
</t>
  </si>
  <si>
    <t>擔任學生科技部專題研究計畫或大專畢業生創業服務計畫等之指導老師</t>
  </si>
  <si>
    <t>1． 獲補助得10分。
2． 未獲補助得5分。</t>
  </si>
  <si>
    <t>其他與研究相關事務，請列證明，由系教評會評定給分。</t>
  </si>
  <si>
    <t>學生職涯諮詢輔導（非導師），或課程補救教學</t>
  </si>
  <si>
    <r>
      <rPr>
        <b/>
        <sz val="10"/>
        <color indexed="8"/>
        <rFont val="標楷體"/>
        <family val="4"/>
      </rPr>
      <t>*7-6 畢業生就業率</t>
    </r>
    <r>
      <rPr>
        <sz val="10"/>
        <color indexed="8"/>
        <rFont val="標楷體"/>
        <family val="4"/>
      </rPr>
      <t xml:space="preserve">-
每次可得2分，上限10分。
</t>
    </r>
  </si>
  <si>
    <t>成功介紹學生就業或為學生撰寫升學或就業推薦函</t>
  </si>
  <si>
    <r>
      <rPr>
        <b/>
        <sz val="10"/>
        <color indexed="8"/>
        <rFont val="標楷體"/>
        <family val="4"/>
      </rPr>
      <t>*7-6 畢業生就業率</t>
    </r>
    <r>
      <rPr>
        <sz val="10"/>
        <color indexed="8"/>
        <rFont val="標楷體"/>
        <family val="4"/>
      </rPr>
      <t xml:space="preserve">-
1. 成功介紹學生就業成功，每人可得10分。
2. 為學生撰寫升學或就業推薦函，每封可得5分。
3.上限20分。
</t>
    </r>
  </si>
  <si>
    <t>簽訂業界實習合約書</t>
  </si>
  <si>
    <r>
      <rPr>
        <b/>
        <sz val="10"/>
        <color indexed="8"/>
        <rFont val="標楷體"/>
        <family val="4"/>
      </rPr>
      <t>*4-4至境外實習機構進行實務實習總人數</t>
    </r>
    <r>
      <rPr>
        <b/>
        <sz val="10"/>
        <color indexed="8"/>
        <rFont val="標楷體"/>
        <family val="4"/>
      </rPr>
      <t xml:space="preserve">
*7-5全校在籍學生修讀「有學分之正式實習課程」且參與企業界實務實習總時數。</t>
    </r>
    <r>
      <rPr>
        <b/>
        <sz val="10"/>
        <color indexed="8"/>
        <rFont val="標楷體"/>
        <family val="4"/>
      </rPr>
      <t xml:space="preserve">
</t>
    </r>
    <r>
      <rPr>
        <sz val="10"/>
        <color indexed="8"/>
        <rFont val="標楷體"/>
        <family val="4"/>
      </rPr>
      <t xml:space="preserve">簽訂業界實習合約書，每案可得5分，上限10分。
</t>
    </r>
  </si>
  <si>
    <t>擔任實習指導老師</t>
  </si>
  <si>
    <t>每指導1位實習生2分。</t>
  </si>
  <si>
    <t>協助系招生工作</t>
  </si>
  <si>
    <t xml:space="preserve">1. 擔任各項入學試務工作，每項得2分。
2. 擔任校內外招生宣導工作，每項得2分。
</t>
  </si>
  <si>
    <t>擔任系各項委員會工作</t>
  </si>
  <si>
    <t xml:space="preserve">1. 擔任系委員會委員，且請假或缺席未達2次，每一項得5分
2. 召集人另加5分，上限20分。
</t>
  </si>
  <si>
    <t>擔任系導師</t>
  </si>
  <si>
    <t xml:space="preserve">1擔任系導師10分。
2.出席與學生輔導有關之活動，例如系學會會議、英語初戀營、運動會、轉學生座談等，每一項加2分。
</t>
  </si>
  <si>
    <t>優良導師</t>
  </si>
  <si>
    <t xml:space="preserve">1.獲選校優良導師20分
2.代表本系，未獲選校級10分。
</t>
  </si>
  <si>
    <t>導生評量</t>
  </si>
  <si>
    <t>學年平均4（含）以上者10分。3.5(含)-4者5分。</t>
  </si>
  <si>
    <t>其他有助提升校譽之校內、外服務及學生輔導相關事務，請列證明，由系教評會評定給分。</t>
  </si>
  <si>
    <t>文藻外語大學     學年度教師評鑑分項評分表(傳播藝術系)</t>
  </si>
  <si>
    <r>
      <t>教學成果發表或展演</t>
    </r>
    <r>
      <rPr>
        <sz val="11"/>
        <color indexed="8"/>
        <rFont val="Calibri"/>
        <family val="2"/>
      </rPr>
      <t>(</t>
    </r>
    <r>
      <rPr>
        <sz val="11"/>
        <color indexed="8"/>
        <rFont val="標楷體"/>
        <family val="4"/>
      </rPr>
      <t>場域、媒體、網路平台..等</t>
    </r>
    <r>
      <rPr>
        <sz val="11"/>
        <color indexed="8"/>
        <rFont val="Calibri"/>
        <family val="2"/>
      </rPr>
      <t>)</t>
    </r>
    <r>
      <rPr>
        <sz val="11"/>
        <color indexed="8"/>
        <rFont val="標楷體"/>
        <family val="4"/>
      </rPr>
      <t>。</t>
    </r>
  </si>
  <si>
    <r>
      <rPr>
        <b/>
        <sz val="10"/>
        <color indexed="8"/>
        <rFont val="Webdings"/>
        <family val="1"/>
      </rPr>
      <t>&lt;</t>
    </r>
    <r>
      <rPr>
        <b/>
        <sz val="10"/>
        <color indexed="8"/>
        <rFont val="標楷體"/>
        <family val="4"/>
      </rPr>
      <t>8-3-TC-1創新、翻轉教學成果發表</t>
    </r>
    <r>
      <rPr>
        <b/>
        <sz val="10"/>
        <color indexed="8"/>
        <rFont val="標楷體"/>
        <family val="4"/>
      </rPr>
      <t xml:space="preserve">
</t>
    </r>
    <r>
      <rPr>
        <sz val="10"/>
        <color indexed="8"/>
        <rFont val="標楷體"/>
        <family val="4"/>
      </rPr>
      <t>1. 實際執行，得40分。</t>
    </r>
  </si>
  <si>
    <t>每學期教學意見調查與評量。</t>
  </si>
  <si>
    <r>
      <rPr>
        <sz val="10"/>
        <color indexed="8"/>
        <rFont val="Webdings"/>
        <family val="1"/>
      </rPr>
      <t>&lt;</t>
    </r>
    <r>
      <rPr>
        <b/>
        <sz val="10"/>
        <color indexed="8"/>
        <rFont val="標楷體"/>
        <family val="4"/>
      </rPr>
      <t>8-1-TC-1 課程更新、目標統合</t>
    </r>
    <r>
      <rPr>
        <b/>
        <sz val="10"/>
        <color indexed="8"/>
        <rFont val="標楷體"/>
        <family val="4"/>
      </rPr>
      <t xml:space="preserve">
</t>
    </r>
    <r>
      <rPr>
        <sz val="10"/>
        <color indexed="8"/>
        <rFont val="標楷體"/>
        <family val="4"/>
      </rPr>
      <t xml:space="preserve">1. 教學評量 3.0~3.5得10分
3.51~4.0得15分
4.01~4.5得18分
4.51以上得20分
2. 達當學期全校教師評量平均分數加5分
</t>
    </r>
  </si>
  <si>
    <r>
      <rPr>
        <sz val="10"/>
        <color indexed="8"/>
        <rFont val="Webdings"/>
        <family val="1"/>
      </rPr>
      <t>&lt;</t>
    </r>
    <r>
      <rPr>
        <b/>
        <sz val="10"/>
        <color indexed="8"/>
        <rFont val="標楷體"/>
        <family val="4"/>
      </rPr>
      <t xml:space="preserve"> 7-1-TC-1學生實務增能</t>
    </r>
    <r>
      <rPr>
        <b/>
        <sz val="10"/>
        <color indexed="8"/>
        <rFont val="標楷體"/>
        <family val="4"/>
      </rPr>
      <t xml:space="preserve">
</t>
    </r>
    <r>
      <rPr>
        <sz val="10"/>
        <color indexed="8"/>
        <rFont val="標楷體"/>
        <family val="4"/>
      </rPr>
      <t xml:space="preserve">1. 國際競賽：20分
全國競賽：16分
區域競賽：12分
校內競賽：10分
2. 未得獎可得一半分數
3. 系(所)、中心認定
</t>
    </r>
  </si>
  <si>
    <t>擔任系（所）學生畢業製作專題、
論文指導老師。</t>
  </si>
  <si>
    <r>
      <rPr>
        <b/>
        <sz val="10"/>
        <color indexed="8"/>
        <rFont val="Webdings"/>
        <family val="1"/>
      </rPr>
      <t>&lt;</t>
    </r>
    <r>
      <rPr>
        <b/>
        <sz val="10"/>
        <color indexed="8"/>
        <rFont val="標楷體"/>
        <family val="4"/>
      </rPr>
      <t xml:space="preserve"> 8-3-TC-1傳藝2.0師徒相長</t>
    </r>
    <r>
      <rPr>
        <b/>
        <sz val="10"/>
        <color indexed="8"/>
        <rFont val="標楷體"/>
        <family val="4"/>
      </rPr>
      <t xml:space="preserve">
</t>
    </r>
    <r>
      <rPr>
        <sz val="10"/>
        <color indexed="8"/>
        <rFont val="標楷體"/>
        <family val="4"/>
      </rPr>
      <t xml:space="preserve">1. 總指導老師，得40分。
2. 分組指導老師，得30分。
3. 3組或10位學生(含以上)指導老師，加10分。
</t>
    </r>
  </si>
  <si>
    <r>
      <t>指導學生考取系所認定之專業證照</t>
    </r>
    <r>
      <rPr>
        <b/>
        <sz val="11"/>
        <color indexed="8"/>
        <rFont val="標楷體"/>
        <family val="4"/>
      </rPr>
      <t>與編撰課程教材</t>
    </r>
  </si>
  <si>
    <r>
      <rPr>
        <sz val="10"/>
        <color indexed="8"/>
        <rFont val="Webdings"/>
        <family val="1"/>
      </rPr>
      <t>&lt;</t>
    </r>
    <r>
      <rPr>
        <sz val="10"/>
        <color indexed="8"/>
        <rFont val="標楷體"/>
        <family val="4"/>
      </rPr>
      <t xml:space="preserve">教師考照融入課程，每一門課學生獲
得證照1張以上得20分。
</t>
    </r>
    <r>
      <rPr>
        <sz val="10"/>
        <color indexed="8"/>
        <rFont val="Webdings"/>
        <family val="1"/>
      </rPr>
      <t>&lt;</t>
    </r>
    <r>
      <rPr>
        <sz val="10"/>
        <color indexed="8"/>
        <rFont val="標楷體"/>
        <family val="4"/>
      </rPr>
      <t xml:space="preserve">編撰課程教材，每一科目20分。
</t>
    </r>
  </si>
  <si>
    <r>
      <t>其他與教學相關事項有具體事證，每項</t>
    </r>
    <r>
      <rPr>
        <sz val="10"/>
        <color indexed="8"/>
        <rFont val="Calibri"/>
        <family val="2"/>
      </rPr>
      <t>10</t>
    </r>
    <r>
      <rPr>
        <sz val="10"/>
        <color indexed="8"/>
        <rFont val="標楷體"/>
        <family val="4"/>
      </rPr>
      <t>分</t>
    </r>
  </si>
  <si>
    <t>論文、產學合作(研究)、
展演、政府機構專題計畫</t>
  </si>
  <si>
    <t>1.每一項40分</t>
  </si>
  <si>
    <t>獲得專業技術證照、或獲專業獎項</t>
  </si>
  <si>
    <r>
      <t>n</t>
    </r>
    <r>
      <rPr>
        <sz val="10"/>
        <color indexed="8"/>
        <rFont val="Times New Roman"/>
        <family val="1"/>
      </rPr>
      <t xml:space="preserve"> </t>
    </r>
    <r>
      <rPr>
        <b/>
        <sz val="10"/>
        <color indexed="8"/>
        <rFont val="Times New Roman"/>
        <family val="1"/>
      </rPr>
      <t xml:space="preserve">7-2-TC-1 </t>
    </r>
    <r>
      <rPr>
        <b/>
        <sz val="10"/>
        <color indexed="8"/>
        <rFont val="標楷體"/>
        <family val="4"/>
      </rPr>
      <t>證照資歷</t>
    </r>
    <r>
      <rPr>
        <b/>
        <sz val="10"/>
        <color indexed="8"/>
        <rFont val="標楷體"/>
        <family val="4"/>
      </rPr>
      <t xml:space="preserve">
</t>
    </r>
    <r>
      <rPr>
        <sz val="10"/>
        <color indexed="8"/>
        <rFont val="Times New Roman"/>
        <family val="1"/>
      </rPr>
      <t>1.</t>
    </r>
    <r>
      <rPr>
        <sz val="10"/>
        <color indexed="8"/>
        <rFont val="標楷體"/>
        <family val="4"/>
      </rPr>
      <t>檢附證明，得</t>
    </r>
    <r>
      <rPr>
        <sz val="10"/>
        <color indexed="8"/>
        <rFont val="Times New Roman"/>
        <family val="1"/>
      </rPr>
      <t>30</t>
    </r>
    <r>
      <rPr>
        <sz val="10"/>
        <color indexed="8"/>
        <rFont val="標楷體"/>
        <family val="4"/>
      </rPr>
      <t>分。</t>
    </r>
  </si>
  <si>
    <t>參加或出席校內外相關研習活動並取得證書（證明）或資格</t>
  </si>
  <si>
    <r>
      <rPr>
        <b/>
        <sz val="10"/>
        <color indexed="8"/>
        <rFont val="Webdings"/>
        <family val="1"/>
      </rPr>
      <t>&lt;</t>
    </r>
    <r>
      <rPr>
        <b/>
        <sz val="10"/>
        <color indexed="8"/>
        <rFont val="標楷體"/>
        <family val="4"/>
      </rPr>
      <t>1-2-TC-1 專案計畫產學增能</t>
    </r>
    <r>
      <rPr>
        <b/>
        <sz val="10"/>
        <color indexed="8"/>
        <rFont val="標楷體"/>
        <family val="4"/>
      </rPr>
      <t xml:space="preserve">
</t>
    </r>
    <r>
      <rPr>
        <sz val="10"/>
        <color indexed="8"/>
        <rFont val="標楷體"/>
        <family val="4"/>
      </rPr>
      <t>1.每一項加20分。（檢附佐證）</t>
    </r>
    <r>
      <rPr>
        <sz val="10"/>
        <color indexed="8"/>
        <rFont val="標楷體"/>
        <family val="4"/>
      </rPr>
      <t xml:space="preserve">
2.其他:___________。</t>
    </r>
    <r>
      <rPr>
        <sz val="10"/>
        <color indexed="8"/>
        <rFont val="標楷體"/>
        <family val="4"/>
      </rPr>
      <t xml:space="preserve">
</t>
    </r>
  </si>
  <si>
    <r>
      <t>n</t>
    </r>
    <r>
      <rPr>
        <b/>
        <sz val="10"/>
        <color indexed="8"/>
        <rFont val="標楷體"/>
        <family val="4"/>
      </rPr>
      <t>其他與研究相關之事項並有具體事證</t>
    </r>
    <r>
      <rPr>
        <sz val="10"/>
        <color indexed="8"/>
        <rFont val="標楷體"/>
        <family val="4"/>
      </rPr>
      <t>，</t>
    </r>
    <r>
      <rPr>
        <b/>
        <sz val="10"/>
        <color indexed="8"/>
        <rFont val="細明體"/>
        <family val="3"/>
      </rPr>
      <t>加20分</t>
    </r>
  </si>
  <si>
    <t>協助系(所) 業務推動</t>
  </si>
  <si>
    <r>
      <rPr>
        <sz val="10"/>
        <color indexed="8"/>
        <rFont val="Webdings"/>
        <family val="1"/>
      </rPr>
      <t>&lt;</t>
    </r>
    <r>
      <rPr>
        <sz val="10"/>
        <color indexed="8"/>
        <rFont val="新細明體"/>
        <family val="1"/>
      </rPr>
      <t xml:space="preserve"> </t>
    </r>
    <r>
      <rPr>
        <sz val="10"/>
        <color indexed="8"/>
        <rFont val="標楷體"/>
        <family val="4"/>
      </rPr>
      <t>8-3-TC-1 專業整合</t>
    </r>
    <r>
      <rPr>
        <sz val="10"/>
        <color indexed="8"/>
        <rFont val="標楷體"/>
        <family val="4"/>
      </rPr>
      <t xml:space="preserve">
1. 系(所)級委員，每一委員會5分，最高30分。</t>
    </r>
    <r>
      <rPr>
        <sz val="10"/>
        <color indexed="8"/>
        <rFont val="標楷體"/>
        <family val="4"/>
      </rPr>
      <t xml:space="preserve">
2. 協助處理系務有具體事證者，每項20分，最高30分</t>
    </r>
    <r>
      <rPr>
        <sz val="10"/>
        <color indexed="8"/>
        <rFont val="標楷體"/>
        <family val="4"/>
      </rPr>
      <t xml:space="preserve">
</t>
    </r>
    <r>
      <rPr>
        <sz val="10"/>
        <color indexed="8"/>
        <rFont val="新細明體"/>
        <family val="1"/>
      </rPr>
      <t xml:space="preserve">3. 其他:___________。
</t>
    </r>
  </si>
  <si>
    <r>
      <t>參與系</t>
    </r>
    <r>
      <rPr>
        <sz val="12"/>
        <color indexed="8"/>
        <rFont val="Calibri"/>
        <family val="2"/>
      </rPr>
      <t>(</t>
    </r>
    <r>
      <rPr>
        <sz val="12"/>
        <color indexed="8"/>
        <rFont val="標楷體"/>
        <family val="4"/>
      </rPr>
      <t>所</t>
    </r>
    <r>
      <rPr>
        <sz val="12"/>
        <color indexed="8"/>
        <rFont val="Calibri"/>
        <family val="2"/>
      </rPr>
      <t>)</t>
    </r>
    <r>
      <rPr>
        <sz val="12"/>
        <color indexed="8"/>
        <rFont val="標楷體"/>
        <family val="4"/>
      </rPr>
      <t>執行招生事務，協助各項招生考試（書審、口試..等）。</t>
    </r>
  </si>
  <si>
    <r>
      <rPr>
        <sz val="10"/>
        <color indexed="8"/>
        <rFont val="Webdings"/>
        <family val="1"/>
      </rPr>
      <t>&lt;</t>
    </r>
    <r>
      <rPr>
        <b/>
        <sz val="10"/>
        <color indexed="8"/>
        <rFont val="標楷體"/>
        <family val="4"/>
      </rPr>
      <t>4-1-TC-2 招生宣導</t>
    </r>
    <r>
      <rPr>
        <b/>
        <sz val="10"/>
        <color indexed="8"/>
        <rFont val="標楷體"/>
        <family val="4"/>
      </rPr>
      <t xml:space="preserve">
</t>
    </r>
    <r>
      <rPr>
        <sz val="10"/>
        <color indexed="8"/>
        <rFont val="標楷體"/>
        <family val="4"/>
      </rPr>
      <t>1. 書審、口試委員，每次10分。</t>
    </r>
  </si>
  <si>
    <r>
      <t>參與系</t>
    </r>
    <r>
      <rPr>
        <sz val="12"/>
        <color indexed="8"/>
        <rFont val="Calibri"/>
        <family val="2"/>
      </rPr>
      <t>(</t>
    </r>
    <r>
      <rPr>
        <sz val="12"/>
        <color indexed="8"/>
        <rFont val="標楷體"/>
        <family val="4"/>
      </rPr>
      <t>所</t>
    </r>
    <r>
      <rPr>
        <sz val="12"/>
        <color indexed="8"/>
        <rFont val="Calibri"/>
        <family val="2"/>
      </rPr>
      <t>)</t>
    </r>
    <r>
      <rPr>
        <sz val="12"/>
        <color indexed="8"/>
        <rFont val="標楷體"/>
        <family val="4"/>
      </rPr>
      <t>執行招生事務，協助各項招生宣導（校外宣導、校內宣導..等）。</t>
    </r>
  </si>
  <si>
    <r>
      <rPr>
        <sz val="10"/>
        <color indexed="8"/>
        <rFont val="Webdings"/>
        <family val="1"/>
      </rPr>
      <t>&lt;</t>
    </r>
    <r>
      <rPr>
        <b/>
        <sz val="10"/>
        <color indexed="8"/>
        <rFont val="標楷體"/>
        <family val="4"/>
      </rPr>
      <t>4-1-TC-2 招生宣導</t>
    </r>
    <r>
      <rPr>
        <b/>
        <sz val="10"/>
        <color indexed="8"/>
        <rFont val="標楷體"/>
        <family val="4"/>
      </rPr>
      <t xml:space="preserve">
【校外宣導】</t>
    </r>
    <r>
      <rPr>
        <b/>
        <sz val="10"/>
        <color indexed="8"/>
        <rFont val="標楷體"/>
        <family val="4"/>
      </rPr>
      <t xml:space="preserve">
</t>
    </r>
    <r>
      <rPr>
        <sz val="10"/>
        <color indexed="8"/>
        <rFont val="標楷體"/>
        <family val="4"/>
      </rPr>
      <t xml:space="preserve">1. 北、中部地區每次40分
2. 南部 (高雄以外地區) 每次30分
3. 高雄地區每次20分
</t>
    </r>
    <r>
      <rPr>
        <b/>
        <sz val="10"/>
        <color indexed="8"/>
        <rFont val="標楷體"/>
        <family val="4"/>
      </rPr>
      <t>【校內宣導】</t>
    </r>
    <r>
      <rPr>
        <b/>
        <sz val="10"/>
        <color indexed="8"/>
        <rFont val="標楷體"/>
        <family val="4"/>
      </rPr>
      <t xml:space="preserve">
</t>
    </r>
    <r>
      <rPr>
        <sz val="10"/>
        <color indexed="8"/>
        <rFont val="標楷體"/>
        <family val="4"/>
      </rPr>
      <t xml:space="preserve">1.每次得10分，最高30分。
</t>
    </r>
  </si>
  <si>
    <t>擔任學生實習訪視老師</t>
  </si>
  <si>
    <t xml:space="preserve">1. 實習輔導教師訪視輔導學生每1人可得2分。
2. 訪視實習機構位於北、中部地區者，訪視輔導學生每1人可加3分
</t>
  </si>
  <si>
    <r>
      <rPr>
        <b/>
        <sz val="10"/>
        <color indexed="8"/>
        <rFont val="Webdings"/>
        <family val="1"/>
      </rPr>
      <t>&lt;</t>
    </r>
    <r>
      <rPr>
        <b/>
        <sz val="10"/>
        <color indexed="8"/>
        <rFont val="標楷體"/>
        <family val="4"/>
      </rPr>
      <t>擔任導師班級活動、校外專業服務、
國際交流帶隊教師…等有具體事證者加20分。</t>
    </r>
  </si>
  <si>
    <t>文藻外語大學     學年度教師評鑑分項評分表(數位內容應用與管理系)</t>
  </si>
  <si>
    <t>實際指導學生參加校外競賽獲獎(與任教課程相關為原則)</t>
  </si>
  <si>
    <t xml:space="preserve">■ 精進畢業專題與競賽作品的質和量
1. 國際競賽：
前三名：25分
其他正式獎項：20分
入圍或其他獎項：15分
2. 全國競賽：
政府相關單位主辦：前三名得20分，佳作或優選類得15分，入圍或其他獎項得10分
非政府相關單位主辦：佳作或優選以上得15分，入圍其他獎項得10分，僅一項作品列入得分
3. 區域競賽：佳作或優選以上得10分，僅一項作品列入得分。
</t>
  </si>
  <si>
    <t>擔任校內專題或競賽菁英團隊指導教老師</t>
  </si>
  <si>
    <t xml:space="preserve">■ 精進畢業專題與競賽作品的質和量
■ 推動跨院、系、中心合作
1. 指導專題指導老師，每組得5分(跨院、系、中心得10分)，協同指導每組得3分(跨院、系、中心得10分)
2. 擔任畢業專題總召老師得10分，副總召老師得5分
3. 擔任菁英團隊指導老師並指導學生參加競賽得10分
</t>
  </si>
  <si>
    <t>參加系辦理與教學相關之研討會、研習、訓練、講座等活動</t>
  </si>
  <si>
    <t xml:space="preserve">■ 精進畢業專題與競賽作品的質和量
每參加一項活動得2分
</t>
  </si>
  <si>
    <t>推動提升學生實習與就業率</t>
  </si>
  <si>
    <t xml:space="preserve">■ 提升實習與就業率
協助尋找、接洽廠商簽訂MOU相關事宜，一家廠商得10分
參與政府部門推動提升實習補助計畫之相關人員，得20分
</t>
  </si>
  <si>
    <t>創新教學</t>
  </si>
  <si>
    <t xml:space="preserve">■ 推行「翻轉教室」教學
1. 一門課採用翻轉教室教學得20分
2. 一門課全英文授課得20分
3. 採用英文講義、原文書籍得10分
4. 經營教學網路社群，一個社群得2分，最多10分
</t>
  </si>
  <si>
    <t>獲得專業技術證照</t>
  </si>
  <si>
    <t>有效期內國際證照10分，非國際證照5分</t>
  </si>
  <si>
    <t>其他與系教學相關推動事務，請列證明，由系教評會評定給分</t>
  </si>
  <si>
    <t xml:space="preserve">■ 提升研究論文與產學合作案的數量與金額
■ 推動跨系合作
1. 簽訂金額達5萬元以上(含)之產學合作或研究案，每5萬元得30分，超過5萬元以上之金額，可增列到其他項次加分(若有共同、協同、參與主持，彼此議定合約總金額分攤比例)
2. 5萬元以下之產學合作或研究案，每一案得20分
3. 跨院系中心合作案，加10分
4. 依向政府機構申請研究補助案，未過者每案得15分(若有共同、協同、參與主持，彼此議定分攤比例)。
</t>
  </si>
  <si>
    <t xml:space="preserve">■ 提升研究論文與產學合作案的數量與金額 (需標明文藻)
學術性期刊論文、研討會論文，每篇30分
第一/通訊作者*1；
第二作者*0.5；
第三作者*0.3；
第四作者以後*0.1
</t>
  </si>
  <si>
    <t xml:space="preserve">■ 提升研究論文與產學合作案的數量與金額
1. 廣度研習 (完成至少32小時者): 10分
2. 深度研習 (完成每工作日至少半日參與，累計至少二週者): 20分
</t>
  </si>
  <si>
    <t>執行國際交流與合作案</t>
  </si>
  <si>
    <t xml:space="preserve">■ 拓展東協國家之學術與產業合作
1. 參訪東協國家學校或企業，以促進彼此學術交流、學生實習機會，得25分
2. 邀請具有國際學術地位的外國學者或國際企業人士至本系進行學術和產業相關合作討論與國際交流，得25分。
</t>
  </si>
  <si>
    <t xml:space="preserve">■ 提升實習與就業率
1. 成功介紹學生就業成功，每人可得30分
2. 為學生撰寫升學或就業推薦函，每封可得10分
</t>
  </si>
  <si>
    <t>媒合學生校外實習或擔任實習指導老師</t>
  </si>
  <si>
    <t xml:space="preserve">■ 提升實習與就業率
1. 成功媒合學生與廠商校外實習，1個學生成案得10分
2. 每指導1位實習生得5分
</t>
  </si>
  <si>
    <t xml:space="preserve">■ 強化招生策略與行動
1. 擔任各項入學試務工作，每項得2分
2. 擔任校內外招生宣導工作，每項得2分(外縣市每項5分)
3. 國外招收境外生得20分，具體成效得30分。
4. 招生相關文宣品製作，得10分
</t>
  </si>
  <si>
    <t>聯繫系友</t>
  </si>
  <si>
    <t xml:space="preserve">■ 加強系友連繫工作
1. 參加系友回娘家活動，每次得5分。
2. 聯繫系友參加系友回娘家活動，成功邀約1位得5分。
</t>
  </si>
  <si>
    <t>協助系上行政作業</t>
  </si>
  <si>
    <t xml:space="preserve">1. 各項系上會議出席率皆達80%者，得5分。
2. 協助系上排課，得10分
3. 協助系上文宣工作得10分
4. 擔任校內委員，一個委員職分得5分，最多得10分
</t>
  </si>
  <si>
    <t>服務學習</t>
  </si>
  <si>
    <t>擔任校外(含國際)志工服務老師，得10分</t>
  </si>
  <si>
    <t>其他與系上輔導、服務相關推動事務，請列證明，由系教評會評定給分</t>
  </si>
  <si>
    <t>文藻外語大學     學年度教師評鑑分項評分表(師資培育中心)</t>
  </si>
  <si>
    <r>
      <t>參加系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、中心舉辦之教學與研究相關研習、訓練、進修並取得證書（證明）或資格者</t>
    </r>
  </si>
  <si>
    <t>1. 每參加1項5分，致多4項。
2. 中心認定。</t>
  </si>
  <si>
    <r>
      <t>1. 教學評量高於全校平均分數者可得</t>
    </r>
    <r>
      <rPr>
        <sz val="10"/>
        <color indexed="8"/>
        <rFont val="Times New Roman"/>
        <family val="1"/>
      </rPr>
      <t>12</t>
    </r>
    <r>
      <rPr>
        <sz val="10"/>
        <color indexed="8"/>
        <rFont val="標楷體"/>
        <family val="4"/>
      </rPr>
      <t xml:space="preserve">分。
</t>
    </r>
    <r>
      <rPr>
        <sz val="10"/>
        <color indexed="8"/>
        <rFont val="Times New Roman"/>
        <family val="1"/>
      </rPr>
      <t xml:space="preserve">2. </t>
    </r>
    <r>
      <rPr>
        <sz val="10"/>
        <color indexed="8"/>
        <rFont val="標楷體"/>
        <family val="4"/>
      </rPr>
      <t>教學評量低於全校平均分數但</t>
    </r>
    <r>
      <rPr>
        <sz val="10"/>
        <color indexed="8"/>
        <rFont val="Times New Roman"/>
        <family val="1"/>
      </rPr>
      <t>4.0(</t>
    </r>
    <r>
      <rPr>
        <sz val="10"/>
        <color indexed="8"/>
        <rFont val="標楷體"/>
        <family val="4"/>
      </rPr>
      <t>含</t>
    </r>
    <r>
      <rPr>
        <sz val="10"/>
        <color indexed="8"/>
        <rFont val="Times New Roman"/>
        <family val="1"/>
      </rPr>
      <t>)</t>
    </r>
    <r>
      <rPr>
        <sz val="10"/>
        <color indexed="8"/>
        <rFont val="標楷體"/>
        <family val="4"/>
      </rPr>
      <t>以上者可得</t>
    </r>
    <r>
      <rPr>
        <sz val="10"/>
        <color indexed="8"/>
        <rFont val="Times New Roman"/>
        <family val="1"/>
      </rPr>
      <t>9</t>
    </r>
    <r>
      <rPr>
        <sz val="10"/>
        <color indexed="8"/>
        <rFont val="標楷體"/>
        <family val="4"/>
      </rPr>
      <t xml:space="preserve">分。
</t>
    </r>
    <r>
      <rPr>
        <sz val="10"/>
        <color indexed="8"/>
        <rFont val="Times New Roman"/>
        <family val="1"/>
      </rPr>
      <t xml:space="preserve">3. </t>
    </r>
    <r>
      <rPr>
        <sz val="10"/>
        <color indexed="8"/>
        <rFont val="標楷體"/>
        <family val="4"/>
      </rPr>
      <t>中心認定。</t>
    </r>
  </si>
  <si>
    <t>擔任本中心國內(外)學生實習指導老師</t>
  </si>
  <si>
    <r>
      <rPr>
        <sz val="10"/>
        <color indexed="8"/>
        <rFont val="新細明體"/>
        <family val="1"/>
      </rPr>
      <t>■</t>
    </r>
    <r>
      <rPr>
        <sz val="10"/>
        <color indexed="8"/>
        <rFont val="標楷體"/>
        <family val="4"/>
      </rPr>
      <t xml:space="preserve"> 4-1-2海外行囊計畫
1. 國內:每指導一人3分，上限18分。
2. 至國內實習單位訪視者5分，至多30分。
3. 國外:每指導一人5分，上限15分。
4. 至國外實習單位訪視者15分，至多30分。
5. 中心認定。</t>
    </r>
  </si>
  <si>
    <t>準時繳交教學檔案</t>
  </si>
  <si>
    <t xml:space="preserve">1. 課程每門2分，上限10分。
2. 中心認定。
</t>
  </si>
  <si>
    <t>協助中心開設新課程、創意課程、將教育議題融入教學、彈性課程、遠距課程等</t>
  </si>
  <si>
    <t>■ 8-1-2課程翻轉計畫
1. 開設課程每門10分，上限2門。
2. 提供教材或教學分享每件2分，上限4分。
3. 中心認定。</t>
  </si>
  <si>
    <t>實際指導學生參加校外競賽。</t>
  </si>
  <si>
    <t xml:space="preserve">1. 國際競賽：15分
全國競賽：12分
區域競賽：9分
校內競賽：6分
2. 未得獎可得一半分數。
3. 中心認定。
</t>
  </si>
  <si>
    <t>其它</t>
  </si>
  <si>
    <t>中心認定。</t>
  </si>
  <si>
    <t>擔任校內、校外出版學術刊物編輯人員或擔任國內外學術期刊審查人</t>
  </si>
  <si>
    <t>1. 刊物編輯每學期5分。
2. 審查：
升等論文15分
學術期刊15分
研討會論文5分
3.檢附佐證，中心認定。</t>
  </si>
  <si>
    <t>■ 5-2-2專業拔尖計畫
1. 依照“文藻外語大學獎勵教師論文著作、創研作品實施要點”每得一點可得4分，至多40分。
2. 佐證資料須依校務基本資料庫（表1-9~1-11）填報資料規定呈現。
3. 由中心認定。</t>
  </si>
  <si>
    <t>受評年度申請但未通過科技部計畫者</t>
  </si>
  <si>
    <r>
      <rPr>
        <sz val="10"/>
        <color indexed="8"/>
        <rFont val="Wingdings"/>
        <family val="0"/>
      </rPr>
      <t>n</t>
    </r>
    <r>
      <rPr>
        <sz val="10"/>
        <color indexed="8"/>
        <rFont val="標楷體"/>
        <family val="4"/>
      </rPr>
      <t xml:space="preserve"> 1-2-1資源永續計畫
1. 每案10分；主持人*1、共同主持人*0.5
2. 中心認定。</t>
    </r>
  </si>
  <si>
    <t>國內外研討會發表者</t>
  </si>
  <si>
    <t>1. 口頭發表；國內每次10分，國外每次15分。
2. 由中心認定。</t>
  </si>
  <si>
    <r>
      <t>承接國內</t>
    </r>
    <r>
      <rPr>
        <sz val="10"/>
        <color indexed="8"/>
        <rFont val="Times New Roman"/>
        <family val="1"/>
      </rPr>
      <t>(</t>
    </r>
    <r>
      <rPr>
        <sz val="10"/>
        <color indexed="8"/>
        <rFont val="標楷體"/>
        <family val="4"/>
      </rPr>
      <t>外</t>
    </r>
    <r>
      <rPr>
        <sz val="10"/>
        <color indexed="8"/>
        <rFont val="Times New Roman"/>
        <family val="1"/>
      </rPr>
      <t>)</t>
    </r>
    <r>
      <rPr>
        <sz val="10"/>
        <color indexed="8"/>
        <rFont val="標楷體"/>
        <family val="4"/>
      </rPr>
      <t>產官學合作</t>
    </r>
    <r>
      <rPr>
        <sz val="10"/>
        <color indexed="8"/>
        <rFont val="Times New Roman"/>
        <family val="1"/>
      </rPr>
      <t>(</t>
    </r>
    <r>
      <rPr>
        <sz val="10"/>
        <color indexed="8"/>
        <rFont val="標楷體"/>
        <family val="4"/>
      </rPr>
      <t>研究</t>
    </r>
    <r>
      <rPr>
        <sz val="10"/>
        <color indexed="8"/>
        <rFont val="Times New Roman"/>
        <family val="1"/>
      </rPr>
      <t>)</t>
    </r>
    <r>
      <rPr>
        <sz val="10"/>
        <color indexed="8"/>
        <rFont val="標楷體"/>
        <family val="4"/>
      </rPr>
      <t>案</t>
    </r>
    <r>
      <rPr>
        <sz val="10"/>
        <color indexed="8"/>
        <rFont val="Times New Roman"/>
        <family val="1"/>
      </rPr>
      <t xml:space="preserve"> (</t>
    </r>
    <r>
      <rPr>
        <sz val="10"/>
        <color indexed="8"/>
        <rFont val="標楷體"/>
        <family val="4"/>
      </rPr>
      <t>不含科技部計畫</t>
    </r>
    <r>
      <rPr>
        <sz val="10"/>
        <color indexed="8"/>
        <rFont val="Times New Roman"/>
        <family val="1"/>
      </rPr>
      <t>)</t>
    </r>
    <r>
      <rPr>
        <sz val="10"/>
        <color indexed="8"/>
        <rFont val="標楷體"/>
        <family val="4"/>
      </rPr>
      <t>或委託案並簽訂合約</t>
    </r>
  </si>
  <si>
    <r>
      <rPr>
        <sz val="10"/>
        <color indexed="8"/>
        <rFont val="Wingdings"/>
        <family val="0"/>
      </rPr>
      <t>n</t>
    </r>
    <r>
      <rPr>
        <sz val="10"/>
        <color indexed="8"/>
        <rFont val="標楷體"/>
        <family val="4"/>
      </rPr>
      <t xml:space="preserve"> 5-2-2專業拔尖計畫
1. 主持人*1、共同主持人*0.5。
2. 受評年度結案，5,000~20,000元每案15分。
3. 超過20,000元每案20分（需以文藻名義簽訂）。
4. 中心認定。</t>
    </r>
  </si>
  <si>
    <t>至校外擔任與專業相關之專題演講或展演（不含有學分之課程）</t>
  </si>
  <si>
    <t xml:space="preserve">1. 每次5分。
2. 由中心認定。
</t>
  </si>
  <si>
    <t>由中心認定。</t>
  </si>
  <si>
    <r>
      <t>協助推動校、系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、中心業務（任務編組工作、擔任各項委員會、小組委員、招生、聯繫系友會、研習會等）</t>
    </r>
  </si>
  <si>
    <t xml:space="preserve">■ 1-2-2資源永續計畫
1. 每參加1項5分，上限15分。
2. 系(所)、中心認定。
</t>
  </si>
  <si>
    <t>出席校內外各項學生事務與輔導之相關研習活動（教師、導師、行政人員）並取得證書（證明）或資格</t>
  </si>
  <si>
    <t xml:space="preserve">1. 每參加1項2分，上限12分。
2. 檢附佐證，系(所)、中心認定。
</t>
  </si>
  <si>
    <r>
      <t>實際推動或主持中心申請校</t>
    </r>
    <r>
      <rPr>
        <sz val="10"/>
        <color indexed="8"/>
        <rFont val="Times New Roman"/>
        <family val="1"/>
      </rPr>
      <t>(</t>
    </r>
    <r>
      <rPr>
        <sz val="10"/>
        <color indexed="8"/>
        <rFont val="標楷體"/>
        <family val="4"/>
      </rPr>
      <t>院</t>
    </r>
    <r>
      <rPr>
        <sz val="10"/>
        <color indexed="8"/>
        <rFont val="Times New Roman"/>
        <family val="1"/>
      </rPr>
      <t>)</t>
    </r>
    <r>
      <rPr>
        <sz val="10"/>
        <color indexed="8"/>
        <rFont val="標楷體"/>
        <family val="4"/>
      </rPr>
      <t>或教育部之計畫</t>
    </r>
  </si>
  <si>
    <t>■ 5-2-2專業拔尖計畫
1. 撰寫並執行計畫案1案40分。
2. 主持人：分數*1
共同主持人：分數*0.8
3. 未獲通過者可得一半分數。</t>
  </si>
  <si>
    <t>擔任中心導師工作</t>
  </si>
  <si>
    <t>1. 符合導師聘約共同職責5分。
2. 定期繳交面談紀錄冊3分。
3. 中心認定。</t>
  </si>
  <si>
    <r>
      <t>學期間提供學生專業課程補救</t>
    </r>
    <r>
      <rPr>
        <sz val="10"/>
        <color indexed="8"/>
        <rFont val="Times New Roman"/>
        <family val="1"/>
      </rPr>
      <t>/</t>
    </r>
    <r>
      <rPr>
        <sz val="10"/>
        <color indexed="8"/>
        <rFont val="標楷體"/>
        <family val="4"/>
      </rPr>
      <t>補充教學並有具體紀錄</t>
    </r>
    <r>
      <rPr>
        <sz val="10"/>
        <color indexed="8"/>
        <rFont val="Times New Roman"/>
        <family val="1"/>
      </rPr>
      <t>(</t>
    </r>
    <r>
      <rPr>
        <sz val="10"/>
        <color indexed="8"/>
        <rFont val="標楷體"/>
        <family val="4"/>
      </rPr>
      <t>無鐘點費</t>
    </r>
    <r>
      <rPr>
        <sz val="10"/>
        <color indexed="8"/>
        <rFont val="Times New Roman"/>
        <family val="1"/>
      </rPr>
      <t>)</t>
    </r>
  </si>
  <si>
    <t>1. 認定標準: a. 老師每學期提供至少10週，每週1小時以上的專業課程補救/補充教學；b. 每學期輔導累積達20人次。
2. 由中心認定。</t>
  </si>
  <si>
    <t>1.擔任教育部或各級學校校外諮詢委員
2.擔任各級學校訪視評鑑委員
3.擔任國家考試命題、口試或閱卷委員
4.擔任校級研習（討）會之專題演講者
5.擔任校內、外研究生論文口試委員（不含指導教授）</t>
  </si>
  <si>
    <t xml:space="preserve">1. 第1~4項每次10分、第5項每次5分。
2. 系(所)、中心認定。
</t>
  </si>
  <si>
    <t>擔任學生營隊與重要活動指（輔）導老師</t>
  </si>
  <si>
    <r>
      <t>■</t>
    </r>
    <r>
      <rPr>
        <sz val="10"/>
        <color indexed="8"/>
        <rFont val="Wingdings"/>
        <family val="0"/>
      </rPr>
      <t xml:space="preserve"> </t>
    </r>
    <r>
      <rPr>
        <sz val="10"/>
        <color indexed="8"/>
        <rFont val="標楷體"/>
        <family val="4"/>
      </rPr>
      <t>2-2-3專業融合計畫
1. 每次10分。
2. 系(所)、中心認定。</t>
    </r>
  </si>
  <si>
    <r>
      <t>系</t>
    </r>
    <r>
      <rPr>
        <sz val="10"/>
        <color indexed="8"/>
        <rFont val="Times New Roman"/>
        <family val="1"/>
      </rPr>
      <t>(</t>
    </r>
    <r>
      <rPr>
        <sz val="10"/>
        <color indexed="8"/>
        <rFont val="標楷體"/>
        <family val="4"/>
      </rPr>
      <t>所</t>
    </r>
    <r>
      <rPr>
        <sz val="10"/>
        <color indexed="8"/>
        <rFont val="Times New Roman"/>
        <family val="1"/>
      </rPr>
      <t>)</t>
    </r>
    <r>
      <rPr>
        <sz val="10"/>
        <color indexed="8"/>
        <rFont val="標楷體"/>
        <family val="4"/>
      </rPr>
      <t>、中心認定。</t>
    </r>
  </si>
  <si>
    <t>文藻外語大學     學年度教師評鑑分項評分表(通識教育中心)</t>
  </si>
  <si>
    <t>落實全人教育、聖吳甦樂與聖安琪精神，提升教師教學職能</t>
  </si>
  <si>
    <t xml:space="preserve">■「雨後春筍、出類拔萃」典範人師育成計畫(5-1)、
■瑜亮協合、群雁行遠」教師職能提升計畫(4-1)、
■「全人教育、生命牧養」學生培成行動計畫(1-1)
1. 參加全人教育學院/吳甦樂教育中心為教師舉辦，聚焦全人理念，聖安琪與聖吳甦樂精神相關之研討、研習或工作坊，出席者每次10分。
2. 參加全人教育學院/吳甦樂教育中心為學生舉辦，聚焦全人理念，聖安琪與聖吳甦樂精神相關之活動，出席者每次10分。
</t>
  </si>
  <si>
    <t>協助執行學院公開徵求或交付之整合型或任務型教學相關計畫</t>
  </si>
  <si>
    <t>■「跨境異域、咫尺天涯」國際行動交流計畫(4-1/4-2) 、
■「翻轉地球、洞見藍星」課程革新計劃(7-1)
■「瑜亮協合、群雁行遠」教師職能提升計畫(4-1)
■「雨後春筍、出類拔萃」典範人師育成計畫(5-1)、
■「全人教育、生命牧養」學生培成行動計畫(1-1)
1.跨國遠距課程計劃：每門課程40分
※開課教師*1；協同授課教師*0.5
2.跨國學術機構研究相關之計劃
※整合型40分：主持人*1；共同或子計畫主持人*0.5
※個別型30分：主持人*1；共同主持人*0.5
3.規劃與開設院級深碗課程：每門課程25分
※開課教師*1；協同授課教師*0.5
4.規劃與開設院級微型(微學分)課程：每門課程15分
※開課教師*1；協同授課教師*0.5
5.開設院級「磨課師課程」：每門課程30分
※開課教師*1；協同授課教師*0.5
6.開放授課課程，供校內外觀課：每門課程30分
7.代表學院爭取校外教學相關專案計畫：30分
※撰寫主持計畫 × 1、共同撰寫主持計畫 × 0.5
※計畫金額100萬(含) ~ 以上者 × 2
※備註：提出申請，但未獲通過者，上述分數*0.6
8.參加院級舉辦之研討、研習或工作坊(如教學專業成長研習/社群活動…等)，參加者每次15分。
9.參加院屬三中心(非所屬中心)所舉辦之研討、研習或工作坊，參加者每次10分。
10.一師一社群：
※加入全人教育學院院級成立之教師社群者10分。
※加入屬三中心(非所屬中心)所成立之教師社群者10分。
※參加校外學術相關之團體、組織(正式會員)，參加者15分。</t>
  </si>
  <si>
    <t>執行學院交付之整合型或任務型研究相關計畫</t>
  </si>
  <si>
    <t>■「雨後春筍、出類拔萃」典範人師育成計畫(5-1)、
■瑜亮協合、群雁行遠」教師職能提升計畫(4-1)、
■「全人教育、生命牧養」學生培成行動計畫(1-1) 、
■「跨域越界、連動異境」公民能力養成計畫(2-1)
1.科技部或教育部研究相關之計劃
※整合型35分：主持人*1；共同或子計畫主持人*0.5
※個別型25分：主持人*1；共同主持人*0.5
※備註：提出申請，但未獲通過者，上述分數*0.6
2.科技部與教育部以外，其他政府部門研究相關之計劃
※整合型30分：主持人*1；共同或子計畫主持人*0.5
※個別型20分：主持人*1；共同主持人*0.5
※備註：提出申請，但未獲通過者，上述分數*0.6
3.代表院級簽訂產業或民間機構委託之研究相關之計劃
※整合型30分：主持人*1；共同或子計畫主持人*0.5
※個別型：
甲、產學合作案：3萬以下每案10分；3~5萬每案12分；5萬以上每案15分
乙、產學合作研究案：3萬以下每案15分； 3~5萬每案18分；5萬以上每案20分
※備註：主持人*1；共同主持人*0.5
4.代表院級爭取校內研究相關之計劃
※整合型30分：主持人*1；共同或子計畫主持人*0.5
※個別型15分：主持人*1；共同主持人*0.5
※備註：提出申請，但未獲通過者，上述分數*0.6
5.代表學院執行全校性計畫相關行動方案，如教學卓越計畫、學務處品德教育、生命教育或性別教育…等方案，每案20分。
6.籌辦院級之研討、研習或工作坊(如教學專業成長研習/社群活動…等)，最高30分。
※主籌辦者：1天(含)以內者，每項15分；1~3(含)天者，每項20分；4天(含)以上者，每項30分
※協助辦理者：上述配分*0.5</t>
  </si>
  <si>
    <t>執行或協助辦理院級公開徵求之重點業務推動或服務相關計畫或活動</t>
  </si>
  <si>
    <t>■「全人教育、生命牧養」學生培成行動計畫(1-1) 、
■「跨域越界、連動異境」公民能力養成計畫(2-1)
1.執行或協助院級評鑑之準備、資料分析與撰寫…等相關事務者，每次15分。
2.籌劃與帶領院級海外師生服務隊：30分
3.籌辦與帶領院級國內師生服務隊
※4天(不含)以內者，每項20分；
※4天(含)以上者，每項2分
4.代表學院擔任校級代表：每項10分，至多20分。
※每月召開一次(含)以上者，每項20分，
※每月召開少於一次者，每項10分，
5.擔任院級代表：每項5分，至多15分。
6.擔任學院國合老師，並實際協助國際合作事宜之聯繫、安排..等相關事宜者：25分。
7.代表學院出席校級國際合作相關會議、餐會…等相關事宜：15分。
8.協助院級訪問教授、客座教授規劃接待事宜、安排與相關接待事宜者，每次20分。出席相關座談會、諮詢會或研習活動者，每次10分。
9. 代表學院支援校級招生活動、擔任趣味競賽代表…等，每項15分。</t>
  </si>
  <si>
    <t>執行或協助辦理院級推動之學生輔導相關計畫或活動</t>
  </si>
  <si>
    <t>■「全人教育、生命牧養」學生培成行動計畫(1-1) 、
■「跨域越界、連動異境」公民能力養成計畫(2-1)
1.籌劃與辦理院級各項學生成長活動(如：學生營隊、競賽、研討或研習會、工作坊與專題講座……)：
※主要籌辦者：1天(含)以內者，每項10分；1~3(含)天者，每項20分；4天(含)以上者，每項30分
※協助辦理者：上述配分*0.5</t>
  </si>
  <si>
    <r>
      <t xml:space="preserve">GE00-4-0-5- HC51
【文藻生涯人師陪伴】
</t>
    </r>
    <r>
      <rPr>
        <sz val="10"/>
        <color indexed="8"/>
        <rFont val="標楷體"/>
        <family val="4"/>
      </rPr>
      <t>1.指導學生參加競賽， 獲獎得20分，未得獎可得10分。</t>
    </r>
    <r>
      <rPr>
        <sz val="10"/>
        <color indexed="8"/>
        <rFont val="標楷體"/>
        <family val="4"/>
      </rPr>
      <t xml:space="preserve">
2.教學意見調查結果，平均4（含）以上得10分，高於全校平均得20分。</t>
    </r>
    <r>
      <rPr>
        <sz val="10"/>
        <color indexed="8"/>
        <rFont val="標楷體"/>
        <family val="4"/>
      </rPr>
      <t xml:space="preserve">
【檢附相關證明】</t>
    </r>
  </si>
  <si>
    <t>課程創新</t>
  </si>
  <si>
    <r>
      <t xml:space="preserve">GE00-4-0-2-HC21
【建構文藻博雅教育的亮點】
GE00-4-0-1-HC21
【通識與專業搭橋、走向社會服務】
</t>
    </r>
    <r>
      <rPr>
        <sz val="10"/>
        <color indexed="8"/>
        <rFont val="標楷體"/>
        <family val="4"/>
      </rPr>
      <t>1.開設並教授服務學習課程。</t>
    </r>
    <r>
      <rPr>
        <sz val="10"/>
        <color indexed="8"/>
        <rFont val="標楷體"/>
        <family val="4"/>
      </rPr>
      <t xml:space="preserve">
2.配合教育部通識政策及通識中心課程發展，開設或執行創新課程（如：深碗課程、翻轉課程、微型課程等）。</t>
    </r>
    <r>
      <rPr>
        <sz val="10"/>
        <color indexed="8"/>
        <rFont val="標楷體"/>
        <family val="4"/>
      </rPr>
      <t xml:space="preserve">
3.課程落實跨領域教學、問題解決、行動導向、社會參與式或學生學習為本位的課程規劃與教學設計。</t>
    </r>
    <r>
      <rPr>
        <sz val="10"/>
        <color indexed="8"/>
        <rFont val="標楷體"/>
        <family val="4"/>
      </rPr>
      <t xml:space="preserve">
※以上一門得20分</t>
    </r>
  </si>
  <si>
    <t>成果分享</t>
  </si>
  <si>
    <r>
      <t xml:space="preserve">GE00-2-0-1-HC11
【通識博雅之分享與合作】
</t>
    </r>
    <r>
      <rPr>
        <sz val="10"/>
        <color indexed="8"/>
        <rFont val="標楷體"/>
        <family val="4"/>
      </rPr>
      <t>1.個人編撰並出版可供教學使用之教材。</t>
    </r>
    <r>
      <rPr>
        <sz val="10"/>
        <color indexed="8"/>
        <rFont val="標楷體"/>
        <family val="4"/>
      </rPr>
      <t xml:space="preserve">
2.於教學實務研討會或教學社群演講、展演、分享示範教學法、教材或教學經驗。</t>
    </r>
    <r>
      <rPr>
        <sz val="10"/>
        <color indexed="8"/>
        <rFont val="標楷體"/>
        <family val="4"/>
      </rPr>
      <t xml:space="preserve">
3.參加教學與研究相關研習、訓練、進修並取得證書（證明）或資格4.參與教學社群活動。</t>
    </r>
    <r>
      <rPr>
        <sz val="10"/>
        <color indexed="8"/>
        <rFont val="標楷體"/>
        <family val="4"/>
      </rPr>
      <t xml:space="preserve">
※以上每案得20分</t>
    </r>
    <r>
      <rPr>
        <sz val="10"/>
        <color indexed="8"/>
        <rFont val="標楷體"/>
        <family val="4"/>
      </rPr>
      <t xml:space="preserve">
【檢附相關證明】</t>
    </r>
  </si>
  <si>
    <r>
      <t xml:space="preserve">GE00-4-0-3- HC60
【天涯若比鄰】
</t>
    </r>
    <r>
      <rPr>
        <sz val="10"/>
        <color indexed="8"/>
        <rFont val="標楷體"/>
        <family val="4"/>
      </rPr>
      <t>1.與校內、外其他單位教師合作之共時、協同課程。</t>
    </r>
    <r>
      <rPr>
        <sz val="10"/>
        <color indexed="8"/>
        <rFont val="標楷體"/>
        <family val="4"/>
      </rPr>
      <t xml:space="preserve">
2.與國內、外校際、跨國學術單位合作編撰可供教學使用教材。</t>
    </r>
    <r>
      <rPr>
        <sz val="10"/>
        <color indexed="8"/>
        <rFont val="標楷體"/>
        <family val="4"/>
      </rPr>
      <t xml:space="preserve">
3.與國內、外校際、跨國學術單位合作計畫。</t>
    </r>
    <r>
      <rPr>
        <sz val="10"/>
        <color indexed="8"/>
        <rFont val="標楷體"/>
        <family val="4"/>
      </rPr>
      <t xml:space="preserve">
4.參與跨單位社群活動。</t>
    </r>
    <r>
      <rPr>
        <sz val="10"/>
        <color indexed="8"/>
        <rFont val="標楷體"/>
        <family val="4"/>
      </rPr>
      <t xml:space="preserve">
※以上每案得20分</t>
    </r>
    <r>
      <rPr>
        <sz val="10"/>
        <color indexed="8"/>
        <rFont val="標楷體"/>
        <family val="4"/>
      </rPr>
      <t xml:space="preserve">
【檢附相關證明】</t>
    </r>
  </si>
  <si>
    <t>其他相關表現</t>
  </si>
  <si>
    <r>
      <t xml:space="preserve">GE00-4-0-5- HC51
【文藻生涯人師陪伴】
</t>
    </r>
    <r>
      <rPr>
        <sz val="10"/>
        <color indexed="8"/>
        <rFont val="標楷體"/>
        <family val="4"/>
      </rPr>
      <t>1.任教班級有特殊生須額外提供特殊教材與試卷或考試音檔者。</t>
    </r>
    <r>
      <rPr>
        <sz val="10"/>
        <color indexed="8"/>
        <rFont val="標楷體"/>
        <family val="4"/>
      </rPr>
      <t xml:space="preserve">
2.學期間提供學生補救/補充教學並有具體紀錄（無鐘點費）。</t>
    </r>
    <r>
      <rPr>
        <sz val="10"/>
        <color indexed="8"/>
        <rFont val="標楷體"/>
        <family val="4"/>
      </rPr>
      <t xml:space="preserve">
3.擔任研究生論文指導教授。</t>
    </r>
    <r>
      <rPr>
        <sz val="10"/>
        <color indexed="8"/>
        <rFont val="標楷體"/>
        <family val="4"/>
      </rPr>
      <t xml:space="preserve">
4.為學生撰寫申請大學、研究所、交換學校、工作或獎學金之推薦函。</t>
    </r>
    <r>
      <rPr>
        <sz val="10"/>
        <color indexed="8"/>
        <rFont val="標楷體"/>
        <family val="4"/>
      </rPr>
      <t xml:space="preserve">
5.符合留校8個半天及每週6小時office hours輔導學生之時段。</t>
    </r>
    <r>
      <rPr>
        <sz val="10"/>
        <color indexed="8"/>
        <rFont val="標楷體"/>
        <family val="4"/>
      </rPr>
      <t xml:space="preserve">
※以上每項得20分</t>
    </r>
    <r>
      <rPr>
        <sz val="10"/>
        <color indexed="8"/>
        <rFont val="標楷體"/>
        <family val="4"/>
      </rPr>
      <t xml:space="preserve">
【檢附相關證明】</t>
    </r>
  </si>
  <si>
    <r>
      <t xml:space="preserve">GE00-2-0-2-HC31
【百尺竿頭更進一步】
</t>
    </r>
    <r>
      <rPr>
        <sz val="10"/>
        <color indexed="8"/>
        <rFont val="標楷體"/>
        <family val="4"/>
      </rPr>
      <t>1.獲學術研究、科技性或藝文性等獎項。</t>
    </r>
    <r>
      <rPr>
        <sz val="10"/>
        <color indexed="8"/>
        <rFont val="標楷體"/>
        <family val="4"/>
      </rPr>
      <t xml:space="preserve">
2.擔任與專業相關之專題演講或展演。</t>
    </r>
    <r>
      <rPr>
        <sz val="10"/>
        <color indexed="8"/>
        <rFont val="標楷體"/>
        <family val="4"/>
      </rPr>
      <t xml:space="preserve">
3.擔任學術研討會引言人、主持人或講評人。</t>
    </r>
    <r>
      <rPr>
        <sz val="10"/>
        <color indexed="8"/>
        <rFont val="標楷體"/>
        <family val="4"/>
      </rPr>
      <t xml:space="preserve">
4.獲得發明專利。</t>
    </r>
    <r>
      <rPr>
        <sz val="10"/>
        <color indexed="8"/>
        <rFont val="標楷體"/>
        <family val="4"/>
      </rPr>
      <t xml:space="preserve">
5.具當年度中心認可之專業證照。</t>
    </r>
    <r>
      <rPr>
        <sz val="10"/>
        <color indexed="8"/>
        <rFont val="標楷體"/>
        <family val="4"/>
      </rPr>
      <t xml:space="preserve">
※以上每案得20分</t>
    </r>
    <r>
      <rPr>
        <sz val="10"/>
        <color indexed="8"/>
        <rFont val="標楷體"/>
        <family val="4"/>
      </rPr>
      <t xml:space="preserve">
【檢附相關證明】</t>
    </r>
  </si>
  <si>
    <r>
      <t xml:space="preserve">GE00-2-0-2-HC31
【百尺竿頭更進一步】
</t>
    </r>
    <r>
      <rPr>
        <sz val="10"/>
        <color indexed="8"/>
        <rFont val="標楷體"/>
        <family val="4"/>
      </rPr>
      <t>發表於有審查制度之學術性學報、期刊論文、專書或專書篇章、學術研討會論文。</t>
    </r>
    <r>
      <rPr>
        <sz val="10"/>
        <color indexed="8"/>
        <rFont val="標楷體"/>
        <family val="4"/>
      </rPr>
      <t xml:space="preserve">
※每案20分【檢附相關證明】</t>
    </r>
  </si>
  <si>
    <r>
      <t xml:space="preserve">GE00-4-0-2-HC21
【建構文藻博雅教育的亮點】
</t>
    </r>
    <r>
      <rPr>
        <sz val="10"/>
        <color indexed="8"/>
        <rFont val="標楷體"/>
        <family val="4"/>
      </rPr>
      <t>1.執行校內專題研究案。</t>
    </r>
    <r>
      <rPr>
        <sz val="10"/>
        <color indexed="8"/>
        <rFont val="標楷體"/>
        <family val="4"/>
      </rPr>
      <t xml:space="preserve">
2.執行科技部計畫二案以上。</t>
    </r>
    <r>
      <rPr>
        <sz val="10"/>
        <color indexed="8"/>
        <rFont val="標楷體"/>
        <family val="4"/>
      </rPr>
      <t xml:space="preserve">
3.執行產官學合作二案以上且總金額且為10萬元(含)以上。</t>
    </r>
    <r>
      <rPr>
        <sz val="10"/>
        <color indexed="8"/>
        <rFont val="標楷體"/>
        <family val="4"/>
      </rPr>
      <t xml:space="preserve">
4.申請教育部、科技部相關學術研究或教育部課程教學獎補助計畫，未獲通過者。</t>
    </r>
    <r>
      <rPr>
        <sz val="10"/>
        <color indexed="8"/>
        <rFont val="標楷體"/>
        <family val="4"/>
      </rPr>
      <t xml:space="preserve">
5.獲得校內外各種公私立單位之競爭型經費計畫。</t>
    </r>
    <r>
      <rPr>
        <sz val="10"/>
        <color indexed="8"/>
        <rFont val="標楷體"/>
        <family val="4"/>
      </rPr>
      <t xml:space="preserve">
6.投稿優良期刊(SCI、SSCI、A&amp;HCI、TSSCI、CSSCI、THCI或公認之同等級期刊)論文。(須另附期刊等級佐證與投稿證明，每篇計分一次為原則)。</t>
    </r>
    <r>
      <rPr>
        <sz val="10"/>
        <color indexed="8"/>
        <rFont val="標楷體"/>
        <family val="4"/>
      </rPr>
      <t xml:space="preserve">
※以上每案得20分</t>
    </r>
    <r>
      <rPr>
        <sz val="10"/>
        <color indexed="8"/>
        <rFont val="標楷體"/>
        <family val="4"/>
      </rPr>
      <t xml:space="preserve">
【檢附相關證明】</t>
    </r>
  </si>
  <si>
    <t>其他研究表現</t>
  </si>
  <si>
    <r>
      <t xml:space="preserve">GE00-2-0-2-HC31
【百尺竿頭更進一步】
GE00-2-0-3-HC31
【凝聚教師自我精進社群】
</t>
    </r>
    <r>
      <rPr>
        <sz val="10"/>
        <color indexed="8"/>
        <rFont val="標楷體"/>
        <family val="4"/>
      </rPr>
      <t>1.參加專業相關學術研討(習)會。</t>
    </r>
    <r>
      <rPr>
        <sz val="10"/>
        <color indexed="8"/>
        <rFont val="標楷體"/>
        <family val="4"/>
      </rPr>
      <t xml:space="preserve">
2.參加教育部、科技部、產學等相關計畫研習會、工作坊、成果發表會。</t>
    </r>
    <r>
      <rPr>
        <sz val="10"/>
        <color indexed="8"/>
        <rFont val="標楷體"/>
        <family val="4"/>
      </rPr>
      <t xml:space="preserve">
3.參與研究、產學等社群或專業相關學會活動。</t>
    </r>
    <r>
      <rPr>
        <sz val="10"/>
        <color indexed="8"/>
        <rFont val="標楷體"/>
        <family val="4"/>
      </rPr>
      <t xml:space="preserve">
※以上每案得20分</t>
    </r>
    <r>
      <rPr>
        <sz val="10"/>
        <color indexed="8"/>
        <rFont val="標楷體"/>
        <family val="4"/>
      </rPr>
      <t xml:space="preserve">
【檢附相關證明】</t>
    </r>
  </si>
  <si>
    <r>
      <t xml:space="preserve">GE00-2-0-2-HC31
【百尺竿頭更進一步】
</t>
    </r>
    <r>
      <rPr>
        <sz val="10"/>
        <color indexed="8"/>
        <rFont val="標楷體"/>
        <family val="4"/>
      </rPr>
      <t>※以下各項著作文本須標明文藻外語大學。</t>
    </r>
    <r>
      <rPr>
        <sz val="10"/>
        <color indexed="8"/>
        <rFont val="標楷體"/>
        <family val="4"/>
      </rPr>
      <t xml:space="preserve">
1.論文發表於優良期刊 (SCI、SSCI、A&amp;HCI、TSSCI、CSSCI、THCI或公認之同等級期刊)論文。(須另附期刊等級佐證)</t>
    </r>
    <r>
      <rPr>
        <sz val="10"/>
        <color indexed="8"/>
        <rFont val="標楷體"/>
        <family val="4"/>
      </rPr>
      <t xml:space="preserve">
2.第一作者或通訊作者。</t>
    </r>
    <r>
      <rPr>
        <sz val="10"/>
        <color indexed="8"/>
        <rFont val="標楷體"/>
        <family val="4"/>
      </rPr>
      <t xml:space="preserve">
3.由大學或知名學術出版社出版之專書或篇章專書、篇章。</t>
    </r>
    <r>
      <rPr>
        <sz val="10"/>
        <color indexed="8"/>
        <rFont val="標楷體"/>
        <family val="4"/>
      </rPr>
      <t xml:space="preserve">
4.獲全國性學術研究、科技性或藝文性獎項。</t>
    </r>
    <r>
      <rPr>
        <sz val="10"/>
        <color indexed="8"/>
        <rFont val="標楷體"/>
        <family val="4"/>
      </rPr>
      <t xml:space="preserve">
※以上每案得20分，可與第2項次重複採計。</t>
    </r>
    <r>
      <rPr>
        <sz val="10"/>
        <color indexed="8"/>
        <rFont val="標楷體"/>
        <family val="4"/>
      </rPr>
      <t xml:space="preserve">
【檢附相關證明】</t>
    </r>
  </si>
  <si>
    <t>協助推動通識中心業務</t>
  </si>
  <si>
    <r>
      <t>60</t>
    </r>
    <r>
      <rPr>
        <sz val="10"/>
        <color indexed="8"/>
        <rFont val="標楷體"/>
        <family val="4"/>
      </rPr>
      <t>分</t>
    </r>
  </si>
  <si>
    <r>
      <t xml:space="preserve">GE00-4-0-3- HC60
</t>
    </r>
    <r>
      <rPr>
        <b/>
        <sz val="10"/>
        <color indexed="8"/>
        <rFont val="標楷體"/>
        <family val="4"/>
      </rPr>
      <t>【天涯若比鄰】</t>
    </r>
    <r>
      <rPr>
        <b/>
        <sz val="10"/>
        <color indexed="8"/>
        <rFont val="標楷體"/>
        <family val="4"/>
      </rPr>
      <t xml:space="preserve">
</t>
    </r>
    <r>
      <rPr>
        <sz val="10"/>
        <color indexed="8"/>
        <rFont val="Times New Roman"/>
        <family val="1"/>
      </rPr>
      <t>1.</t>
    </r>
    <r>
      <rPr>
        <sz val="10"/>
        <color indexed="8"/>
        <rFont val="標楷體"/>
        <family val="4"/>
      </rPr>
      <t>執行任務編組工作</t>
    </r>
    <r>
      <rPr>
        <sz val="10"/>
        <color indexed="8"/>
        <rFont val="新細明體"/>
        <family val="1"/>
      </rPr>
      <t>。</t>
    </r>
    <r>
      <rPr>
        <sz val="10"/>
        <color indexed="8"/>
        <rFont val="新細明體"/>
        <family val="1"/>
      </rPr>
      <t xml:space="preserve">
</t>
    </r>
    <r>
      <rPr>
        <sz val="10"/>
        <color indexed="8"/>
        <rFont val="Times New Roman"/>
        <family val="1"/>
      </rPr>
      <t>2.</t>
    </r>
    <r>
      <rPr>
        <sz val="10"/>
        <color indexed="8"/>
        <rFont val="標楷體"/>
        <family val="4"/>
      </rPr>
      <t>擔任通識中心各項委員會</t>
    </r>
    <r>
      <rPr>
        <sz val="10"/>
        <color indexed="8"/>
        <rFont val="Times New Roman"/>
        <family val="1"/>
      </rPr>
      <t>(</t>
    </r>
    <r>
      <rPr>
        <sz val="10"/>
        <color indexed="8"/>
        <rFont val="標楷體"/>
        <family val="4"/>
      </rPr>
      <t>小組</t>
    </r>
    <r>
      <rPr>
        <sz val="10"/>
        <color indexed="8"/>
        <rFont val="Times New Roman"/>
        <family val="1"/>
      </rPr>
      <t>)</t>
    </r>
    <r>
      <rPr>
        <sz val="10"/>
        <color indexed="8"/>
        <rFont val="標楷體"/>
        <family val="4"/>
      </rPr>
      <t>委員。</t>
    </r>
    <r>
      <rPr>
        <sz val="10"/>
        <color indexed="8"/>
        <rFont val="標楷體"/>
        <family val="4"/>
      </rPr>
      <t xml:space="preserve">
</t>
    </r>
    <r>
      <rPr>
        <sz val="10"/>
        <color indexed="8"/>
        <rFont val="Times New Roman"/>
        <family val="1"/>
      </rPr>
      <t>3.</t>
    </r>
    <r>
      <rPr>
        <sz val="10"/>
        <color indexed="8"/>
        <rFont val="標楷體"/>
        <family val="4"/>
      </rPr>
      <t>主持教師社群。</t>
    </r>
    <r>
      <rPr>
        <sz val="10"/>
        <color indexed="8"/>
        <rFont val="標楷體"/>
        <family val="4"/>
      </rPr>
      <t xml:space="preserve">
</t>
    </r>
    <r>
      <rPr>
        <sz val="10"/>
        <color indexed="8"/>
        <rFont val="Times New Roman"/>
        <family val="1"/>
      </rPr>
      <t>4.</t>
    </r>
    <r>
      <rPr>
        <sz val="10"/>
        <color indexed="8"/>
        <rFont val="標楷體"/>
        <family val="4"/>
      </rPr>
      <t>參與招生事務。</t>
    </r>
    <r>
      <rPr>
        <sz val="10"/>
        <color indexed="8"/>
        <rFont val="標楷體"/>
        <family val="4"/>
      </rPr>
      <t xml:space="preserve">
</t>
    </r>
    <r>
      <rPr>
        <sz val="10"/>
        <color indexed="8"/>
        <rFont val="Times New Roman"/>
        <family val="1"/>
      </rPr>
      <t>5.</t>
    </r>
    <r>
      <rPr>
        <sz val="10"/>
        <color indexed="8"/>
        <rFont val="標楷體"/>
        <family val="4"/>
      </rPr>
      <t>舉辦校內師生研習會或講座。</t>
    </r>
    <r>
      <rPr>
        <sz val="10"/>
        <color indexed="8"/>
        <rFont val="標楷體"/>
        <family val="4"/>
      </rPr>
      <t xml:space="preserve">
</t>
    </r>
    <r>
      <rPr>
        <sz val="10"/>
        <color indexed="8"/>
        <rFont val="Times New Roman"/>
        <family val="1"/>
      </rPr>
      <t>6.</t>
    </r>
    <r>
      <rPr>
        <sz val="10"/>
        <color indexed="8"/>
        <rFont val="標楷體"/>
        <family val="4"/>
      </rPr>
      <t>推展學生課外活動</t>
    </r>
    <r>
      <rPr>
        <sz val="10"/>
        <color indexed="8"/>
        <rFont val="新細明體"/>
        <family val="1"/>
      </rPr>
      <t>。</t>
    </r>
    <r>
      <rPr>
        <sz val="10"/>
        <color indexed="8"/>
        <rFont val="新細明體"/>
        <family val="1"/>
      </rPr>
      <t xml:space="preserve">
</t>
    </r>
    <r>
      <rPr>
        <sz val="10"/>
        <color indexed="8"/>
        <rFont val="Times New Roman"/>
        <family val="1"/>
      </rPr>
      <t>7.</t>
    </r>
    <r>
      <rPr>
        <sz val="10"/>
        <color indexed="8"/>
        <rFont val="標楷體"/>
        <family val="4"/>
      </rPr>
      <t>辦理課程相關活動</t>
    </r>
    <r>
      <rPr>
        <sz val="10"/>
        <color indexed="8"/>
        <rFont val="新細明體"/>
        <family val="1"/>
      </rPr>
      <t>。如：藝文活動、學生成果展、參與中心與學校各單位合作辦理之活動等。</t>
    </r>
    <r>
      <rPr>
        <sz val="10"/>
        <color indexed="8"/>
        <rFont val="新細明體"/>
        <family val="1"/>
      </rPr>
      <t xml:space="preserve">
</t>
    </r>
    <r>
      <rPr>
        <sz val="10"/>
        <color indexed="8"/>
        <rFont val="Times New Roman"/>
        <family val="1"/>
      </rPr>
      <t>8.</t>
    </r>
    <r>
      <rPr>
        <sz val="10"/>
        <color indexed="8"/>
        <rFont val="標楷體"/>
        <family val="4"/>
      </rPr>
      <t>執行校內各項計畫，如學輔經費、教卓計畫、創新課程計畫等。</t>
    </r>
    <r>
      <rPr>
        <sz val="10"/>
        <color indexed="8"/>
        <rFont val="標楷體"/>
        <family val="4"/>
      </rPr>
      <t xml:space="preserve">
</t>
    </r>
    <r>
      <rPr>
        <sz val="10"/>
        <color indexed="8"/>
        <rFont val="Times New Roman"/>
        <family val="1"/>
      </rPr>
      <t>9.</t>
    </r>
    <r>
      <rPr>
        <sz val="10"/>
        <color indexed="8"/>
        <rFont val="標楷體"/>
        <family val="4"/>
      </rPr>
      <t>撰寫計畫申請。</t>
    </r>
    <r>
      <rPr>
        <sz val="10"/>
        <color indexed="8"/>
        <rFont val="標楷體"/>
        <family val="4"/>
      </rPr>
      <t xml:space="preserve">
</t>
    </r>
    <r>
      <rPr>
        <sz val="10"/>
        <color indexed="8"/>
        <rFont val="Times New Roman"/>
        <family val="1"/>
      </rPr>
      <t>10.</t>
    </r>
    <r>
      <rPr>
        <sz val="10"/>
        <color indexed="8"/>
        <rFont val="標楷體"/>
        <family val="4"/>
      </rPr>
      <t>支援校內跨單位的服務案。</t>
    </r>
    <r>
      <rPr>
        <sz val="10"/>
        <color indexed="8"/>
        <rFont val="標楷體"/>
        <family val="4"/>
      </rPr>
      <t xml:space="preserve">
</t>
    </r>
    <r>
      <rPr>
        <sz val="10"/>
        <color indexed="8"/>
        <rFont val="Times New Roman"/>
        <family val="1"/>
      </rPr>
      <t>11.</t>
    </r>
    <r>
      <rPr>
        <sz val="10"/>
        <color indexed="8"/>
        <rFont val="標楷體"/>
        <family val="4"/>
      </rPr>
      <t>處理中心交辦事項。</t>
    </r>
    <r>
      <rPr>
        <sz val="10"/>
        <color indexed="8"/>
        <rFont val="標楷體"/>
        <family val="4"/>
      </rPr>
      <t xml:space="preserve">
</t>
    </r>
    <r>
      <rPr>
        <sz val="10"/>
        <color indexed="8"/>
        <rFont val="Times New Roman"/>
        <family val="1"/>
      </rPr>
      <t>12.</t>
    </r>
    <r>
      <rPr>
        <sz val="10"/>
        <color indexed="8"/>
        <rFont val="標楷體"/>
        <family val="4"/>
      </rPr>
      <t>編輯通識中心出版之刊物。</t>
    </r>
    <r>
      <rPr>
        <sz val="10"/>
        <color indexed="8"/>
        <rFont val="標楷體"/>
        <family val="4"/>
      </rPr>
      <t xml:space="preserve">
※以上每項得</t>
    </r>
    <r>
      <rPr>
        <sz val="10"/>
        <color indexed="8"/>
        <rFont val="Times New Roman"/>
        <family val="1"/>
      </rPr>
      <t>20</t>
    </r>
    <r>
      <rPr>
        <sz val="10"/>
        <color indexed="8"/>
        <rFont val="標楷體"/>
        <family val="4"/>
      </rPr>
      <t>分，由中心認定</t>
    </r>
  </si>
  <si>
    <r>
      <t>協助通識中心舉辦國際、國內學術研討會或辦理跨國、校內外各單位展演</t>
    </r>
    <r>
      <rPr>
        <sz val="10"/>
        <color indexed="8"/>
        <rFont val="Times New Roman"/>
        <family val="1"/>
      </rPr>
      <t>(</t>
    </r>
    <r>
      <rPr>
        <sz val="10"/>
        <color indexed="8"/>
        <rFont val="標楷體"/>
        <family val="4"/>
      </rPr>
      <t>覽</t>
    </r>
    <r>
      <rPr>
        <sz val="10"/>
        <color indexed="8"/>
        <rFont val="Times New Roman"/>
        <family val="1"/>
      </rPr>
      <t>)</t>
    </r>
    <r>
      <rPr>
        <sz val="10"/>
        <color indexed="8"/>
        <rFont val="標楷體"/>
        <family val="4"/>
      </rPr>
      <t>、競賽、活動或推廣計畫</t>
    </r>
  </si>
  <si>
    <r>
      <t xml:space="preserve">GE00-4-0-4- HC60
【左鄰右舍共好共融】
</t>
    </r>
    <r>
      <rPr>
        <sz val="10"/>
        <color indexed="8"/>
        <rFont val="Times New Roman"/>
        <family val="1"/>
      </rPr>
      <t>1.</t>
    </r>
    <r>
      <rPr>
        <sz val="10"/>
        <color indexed="8"/>
        <rFont val="標楷體"/>
        <family val="4"/>
      </rPr>
      <t>辦理學術研討會。</t>
    </r>
    <r>
      <rPr>
        <sz val="10"/>
        <color indexed="8"/>
        <rFont val="標楷體"/>
        <family val="4"/>
      </rPr>
      <t xml:space="preserve">
</t>
    </r>
    <r>
      <rPr>
        <sz val="10"/>
        <color indexed="8"/>
        <rFont val="Times New Roman"/>
        <family val="1"/>
      </rPr>
      <t>2.</t>
    </r>
    <r>
      <rPr>
        <sz val="10"/>
        <color indexed="8"/>
        <rFont val="標楷體"/>
        <family val="4"/>
      </rPr>
      <t>辦理展演</t>
    </r>
    <r>
      <rPr>
        <sz val="10"/>
        <color indexed="8"/>
        <rFont val="Times New Roman"/>
        <family val="1"/>
      </rPr>
      <t>(</t>
    </r>
    <r>
      <rPr>
        <sz val="10"/>
        <color indexed="8"/>
        <rFont val="標楷體"/>
        <family val="4"/>
      </rPr>
      <t>覽</t>
    </r>
    <r>
      <rPr>
        <sz val="10"/>
        <color indexed="8"/>
        <rFont val="Times New Roman"/>
        <family val="1"/>
      </rPr>
      <t>)</t>
    </r>
    <r>
      <rPr>
        <sz val="10"/>
        <color indexed="8"/>
        <rFont val="標楷體"/>
        <family val="4"/>
      </rPr>
      <t>、競賽、活動或推廣計畫。</t>
    </r>
    <r>
      <rPr>
        <sz val="10"/>
        <color indexed="8"/>
        <rFont val="標楷體"/>
        <family val="4"/>
      </rPr>
      <t xml:space="preserve">
※以上每案得</t>
    </r>
    <r>
      <rPr>
        <sz val="10"/>
        <color indexed="8"/>
        <rFont val="Times New Roman"/>
        <family val="1"/>
      </rPr>
      <t>20</t>
    </r>
    <r>
      <rPr>
        <sz val="10"/>
        <color indexed="8"/>
        <rFont val="標楷體"/>
        <family val="4"/>
      </rPr>
      <t>分，由中心認定</t>
    </r>
  </si>
  <si>
    <r>
      <t xml:space="preserve">GE00-4-0-4- HC60
【左鄰右舍共好共融】
</t>
    </r>
    <r>
      <rPr>
        <sz val="10"/>
        <color indexed="8"/>
        <rFont val="標楷體"/>
        <family val="4"/>
      </rPr>
      <t>以文藻名義至國外學校、學術單位進行國際學術交流活動。</t>
    </r>
    <r>
      <rPr>
        <sz val="10"/>
        <color indexed="8"/>
        <rFont val="標楷體"/>
        <family val="4"/>
      </rPr>
      <t xml:space="preserve">
※每案得</t>
    </r>
    <r>
      <rPr>
        <sz val="10"/>
        <color indexed="8"/>
        <rFont val="Times New Roman"/>
        <family val="1"/>
      </rPr>
      <t>20</t>
    </r>
    <r>
      <rPr>
        <sz val="10"/>
        <color indexed="8"/>
        <rFont val="標楷體"/>
        <family val="4"/>
      </rPr>
      <t>分，檢附相關證明</t>
    </r>
  </si>
  <si>
    <r>
      <t xml:space="preserve">GE00-4-0-5- HC51
［文藻生涯人師陪伴】
</t>
    </r>
    <r>
      <rPr>
        <sz val="10"/>
        <color indexed="8"/>
        <rFont val="Times New Roman"/>
        <family val="1"/>
      </rPr>
      <t>1.</t>
    </r>
    <r>
      <rPr>
        <sz val="10"/>
        <color indexed="8"/>
        <rFont val="標楷體"/>
        <family val="4"/>
      </rPr>
      <t>擔任校內、外研究生論文口試委員（不含指導教授）。</t>
    </r>
    <r>
      <rPr>
        <sz val="10"/>
        <color indexed="8"/>
        <rFont val="標楷體"/>
        <family val="4"/>
      </rPr>
      <t xml:space="preserve">
</t>
    </r>
    <r>
      <rPr>
        <sz val="10"/>
        <color indexed="8"/>
        <rFont val="Times New Roman"/>
        <family val="1"/>
      </rPr>
      <t>2.</t>
    </r>
    <r>
      <rPr>
        <sz val="10"/>
        <color indexed="8"/>
        <rFont val="標楷體"/>
        <family val="4"/>
      </rPr>
      <t>擔任校內、外各項比賽評審委員。</t>
    </r>
    <r>
      <rPr>
        <sz val="10"/>
        <color indexed="8"/>
        <rFont val="標楷體"/>
        <family val="4"/>
      </rPr>
      <t xml:space="preserve">
</t>
    </r>
    <r>
      <rPr>
        <sz val="10"/>
        <color indexed="8"/>
        <rFont val="Times New Roman"/>
        <family val="1"/>
      </rPr>
      <t>3.</t>
    </r>
    <r>
      <rPr>
        <sz val="10"/>
        <color indexed="8"/>
        <rFont val="標楷體"/>
        <family val="4"/>
      </rPr>
      <t>擔任學生參加校內、外展覽指導老師。</t>
    </r>
    <r>
      <rPr>
        <sz val="10"/>
        <color indexed="8"/>
        <rFont val="標楷體"/>
        <family val="4"/>
      </rPr>
      <t xml:space="preserve">
</t>
    </r>
    <r>
      <rPr>
        <sz val="10"/>
        <color indexed="8"/>
        <rFont val="Times New Roman"/>
        <family val="1"/>
      </rPr>
      <t>4.</t>
    </r>
    <r>
      <rPr>
        <sz val="10"/>
        <color indexed="8"/>
        <rFont val="標楷體"/>
        <family val="4"/>
      </rPr>
      <t>擔任學生專題老師。</t>
    </r>
    <r>
      <rPr>
        <sz val="10"/>
        <color indexed="8"/>
        <rFont val="標楷體"/>
        <family val="4"/>
      </rPr>
      <t xml:space="preserve">
</t>
    </r>
    <r>
      <rPr>
        <sz val="10"/>
        <color indexed="8"/>
        <rFont val="Times New Roman"/>
        <family val="1"/>
      </rPr>
      <t>5.</t>
    </r>
    <r>
      <rPr>
        <sz val="10"/>
        <color indexed="8"/>
        <rFont val="標楷體"/>
        <family val="4"/>
      </rPr>
      <t>寒暑假組成兩天以上</t>
    </r>
    <r>
      <rPr>
        <sz val="10"/>
        <color indexed="8"/>
        <rFont val="Times New Roman"/>
        <family val="1"/>
      </rPr>
      <t>(</t>
    </r>
    <r>
      <rPr>
        <sz val="10"/>
        <color indexed="8"/>
        <rFont val="標楷體"/>
        <family val="4"/>
      </rPr>
      <t>含兩天</t>
    </r>
    <r>
      <rPr>
        <sz val="10"/>
        <color indexed="8"/>
        <rFont val="Times New Roman"/>
        <family val="1"/>
      </rPr>
      <t>)</t>
    </r>
    <r>
      <rPr>
        <sz val="10"/>
        <color indexed="8"/>
        <rFont val="標楷體"/>
        <family val="4"/>
      </rPr>
      <t>的服務隊，於各級機關學校推動通識教育。</t>
    </r>
    <r>
      <rPr>
        <sz val="10"/>
        <color indexed="8"/>
        <rFont val="標楷體"/>
        <family val="4"/>
      </rPr>
      <t xml:space="preserve">
</t>
    </r>
    <r>
      <rPr>
        <sz val="10"/>
        <color indexed="8"/>
        <rFont val="Times New Roman"/>
        <family val="1"/>
      </rPr>
      <t>6.</t>
    </r>
    <r>
      <rPr>
        <sz val="10"/>
        <color indexed="8"/>
        <rFont val="標楷體"/>
        <family val="4"/>
      </rPr>
      <t>校內外教學、服務與輔導獲獎。</t>
    </r>
    <r>
      <rPr>
        <sz val="10"/>
        <color indexed="8"/>
        <rFont val="標楷體"/>
        <family val="4"/>
      </rPr>
      <t xml:space="preserve">
※以上每案得</t>
    </r>
    <r>
      <rPr>
        <sz val="10"/>
        <color indexed="8"/>
        <rFont val="Times New Roman"/>
        <family val="1"/>
      </rPr>
      <t>10</t>
    </r>
    <r>
      <rPr>
        <sz val="10"/>
        <color indexed="8"/>
        <rFont val="標楷體"/>
        <family val="4"/>
      </rPr>
      <t>分，檢附相關證明</t>
    </r>
  </si>
  <si>
    <t>其他專業服務</t>
  </si>
  <si>
    <r>
      <t xml:space="preserve">GE00-4-0-3- HC60
【天涯若比鄰】
</t>
    </r>
    <r>
      <rPr>
        <sz val="10"/>
        <color indexed="8"/>
        <rFont val="Times New Roman"/>
        <family val="1"/>
      </rPr>
      <t>1.</t>
    </r>
    <r>
      <rPr>
        <sz val="10"/>
        <color indexed="8"/>
        <rFont val="標楷體"/>
        <family val="4"/>
      </rPr>
      <t>擔任校級研習（討）會之專題演講者。</t>
    </r>
    <r>
      <rPr>
        <sz val="10"/>
        <color indexed="8"/>
        <rFont val="標楷體"/>
        <family val="4"/>
      </rPr>
      <t xml:space="preserve">
</t>
    </r>
    <r>
      <rPr>
        <sz val="10"/>
        <color indexed="8"/>
        <rFont val="Times New Roman"/>
        <family val="1"/>
      </rPr>
      <t>2.</t>
    </r>
    <r>
      <rPr>
        <sz val="10"/>
        <color indexed="8"/>
        <rFont val="標楷體"/>
        <family val="4"/>
      </rPr>
      <t>擔任縣市級以上學（協）會理監事、董事或幹事。</t>
    </r>
    <r>
      <rPr>
        <sz val="10"/>
        <color indexed="8"/>
        <rFont val="標楷體"/>
        <family val="4"/>
      </rPr>
      <t xml:space="preserve">
</t>
    </r>
    <r>
      <rPr>
        <sz val="10"/>
        <color indexed="8"/>
        <rFont val="Times New Roman"/>
        <family val="1"/>
      </rPr>
      <t>3.</t>
    </r>
    <r>
      <rPr>
        <sz val="10"/>
        <color indexed="8"/>
        <rFont val="標楷體"/>
        <family val="4"/>
      </rPr>
      <t>擔任校級或校外委員會（會議）委員（代表</t>
    </r>
    <r>
      <rPr>
        <sz val="10"/>
        <color indexed="8"/>
        <rFont val="Times New Roman"/>
        <family val="1"/>
      </rPr>
      <t>)</t>
    </r>
    <r>
      <rPr>
        <sz val="10"/>
        <color indexed="8"/>
        <rFont val="標楷體"/>
        <family val="4"/>
      </rPr>
      <t>。</t>
    </r>
    <r>
      <rPr>
        <sz val="10"/>
        <color indexed="8"/>
        <rFont val="標楷體"/>
        <family val="4"/>
      </rPr>
      <t xml:space="preserve">
</t>
    </r>
    <r>
      <rPr>
        <sz val="10"/>
        <color indexed="8"/>
        <rFont val="Times New Roman"/>
        <family val="1"/>
      </rPr>
      <t>4.</t>
    </r>
    <r>
      <rPr>
        <sz val="10"/>
        <color indexed="8"/>
        <rFont val="標楷體"/>
        <family val="4"/>
      </rPr>
      <t>擔任國家級考試命題委員。</t>
    </r>
    <r>
      <rPr>
        <sz val="10"/>
        <color indexed="8"/>
        <rFont val="標楷體"/>
        <family val="4"/>
      </rPr>
      <t xml:space="preserve">
</t>
    </r>
    <r>
      <rPr>
        <sz val="10"/>
        <color indexed="8"/>
        <rFont val="Times New Roman"/>
        <family val="1"/>
      </rPr>
      <t>5.</t>
    </r>
    <r>
      <rPr>
        <sz val="10"/>
        <color indexed="8"/>
        <rFont val="標楷體"/>
        <family val="4"/>
      </rPr>
      <t>擔任各級學校校外諮詢委員。</t>
    </r>
    <r>
      <rPr>
        <sz val="10"/>
        <color indexed="8"/>
        <rFont val="標楷體"/>
        <family val="4"/>
      </rPr>
      <t xml:space="preserve">
</t>
    </r>
    <r>
      <rPr>
        <sz val="10"/>
        <color indexed="8"/>
        <rFont val="Times New Roman"/>
        <family val="1"/>
      </rPr>
      <t>6.</t>
    </r>
    <r>
      <rPr>
        <sz val="10"/>
        <color indexed="8"/>
        <rFont val="標楷體"/>
        <family val="4"/>
      </rPr>
      <t>擔任各級學校訪視評鑑委員。</t>
    </r>
    <r>
      <rPr>
        <sz val="10"/>
        <color indexed="8"/>
        <rFont val="標楷體"/>
        <family val="4"/>
      </rPr>
      <t xml:space="preserve">
</t>
    </r>
    <r>
      <rPr>
        <sz val="10"/>
        <color indexed="8"/>
        <rFont val="Times New Roman"/>
        <family val="1"/>
      </rPr>
      <t>7.</t>
    </r>
    <r>
      <rPr>
        <sz val="10"/>
        <color indexed="8"/>
        <rFont val="標楷體"/>
        <family val="4"/>
      </rPr>
      <t>擔任國內外學術期刊審查人。</t>
    </r>
    <r>
      <rPr>
        <sz val="10"/>
        <color indexed="8"/>
        <rFont val="標楷體"/>
        <family val="4"/>
      </rPr>
      <t xml:space="preserve">
</t>
    </r>
    <r>
      <rPr>
        <sz val="10"/>
        <color indexed="8"/>
        <rFont val="Times New Roman"/>
        <family val="1"/>
      </rPr>
      <t>8.</t>
    </r>
    <r>
      <rPr>
        <sz val="10"/>
        <color indexed="8"/>
        <rFont val="標楷體"/>
        <family val="4"/>
      </rPr>
      <t>擔任國內外升等論文審查人。</t>
    </r>
    <r>
      <rPr>
        <sz val="10"/>
        <color indexed="8"/>
        <rFont val="標楷體"/>
        <family val="4"/>
      </rPr>
      <t xml:space="preserve">
</t>
    </r>
    <r>
      <rPr>
        <sz val="10"/>
        <color indexed="8"/>
        <rFont val="Times New Roman"/>
        <family val="1"/>
      </rPr>
      <t>9.</t>
    </r>
    <r>
      <rPr>
        <sz val="10"/>
        <color indexed="8"/>
        <rFont val="標楷體"/>
        <family val="4"/>
      </rPr>
      <t>擔任國內外研討會論文審查人。</t>
    </r>
    <r>
      <rPr>
        <sz val="10"/>
        <color indexed="8"/>
        <rFont val="標楷體"/>
        <family val="4"/>
      </rPr>
      <t xml:space="preserve">
</t>
    </r>
    <r>
      <rPr>
        <sz val="10"/>
        <color indexed="8"/>
        <rFont val="Times New Roman"/>
        <family val="1"/>
      </rPr>
      <t>10.</t>
    </r>
    <r>
      <rPr>
        <sz val="10"/>
        <color indexed="8"/>
        <rFont val="標楷體"/>
        <family val="4"/>
      </rPr>
      <t>協助執行校外或政府委託評鑑或社會服務。</t>
    </r>
    <r>
      <rPr>
        <sz val="10"/>
        <color indexed="8"/>
        <rFont val="標楷體"/>
        <family val="4"/>
      </rPr>
      <t xml:space="preserve">
</t>
    </r>
    <r>
      <rPr>
        <sz val="10"/>
        <color indexed="8"/>
        <rFont val="Times New Roman"/>
        <family val="1"/>
      </rPr>
      <t>11.</t>
    </r>
    <r>
      <rPr>
        <sz val="10"/>
        <color indexed="8"/>
        <rFont val="標楷體"/>
        <family val="4"/>
      </rPr>
      <t>擔任各級政府部門委員。</t>
    </r>
    <r>
      <rPr>
        <sz val="10"/>
        <color indexed="8"/>
        <rFont val="標楷體"/>
        <family val="4"/>
      </rPr>
      <t xml:space="preserve">
</t>
    </r>
    <r>
      <rPr>
        <sz val="10"/>
        <color indexed="8"/>
        <rFont val="Times New Roman"/>
        <family val="1"/>
      </rPr>
      <t>12.</t>
    </r>
    <r>
      <rPr>
        <sz val="10"/>
        <color indexed="8"/>
        <rFont val="標楷體"/>
        <family val="4"/>
      </rPr>
      <t>擔任政府組織、教師團體之學會組織、</t>
    </r>
    <r>
      <rPr>
        <sz val="10"/>
        <color indexed="8"/>
        <rFont val="Times New Roman"/>
        <family val="1"/>
      </rPr>
      <t>NGO/NPO</t>
    </r>
    <r>
      <rPr>
        <sz val="10"/>
        <color indexed="8"/>
        <rFont val="標楷體"/>
        <family val="4"/>
      </rPr>
      <t>之委員或幹部。</t>
    </r>
    <r>
      <rPr>
        <sz val="10"/>
        <color indexed="8"/>
        <rFont val="標楷體"/>
        <family val="4"/>
      </rPr>
      <t xml:space="preserve">
</t>
    </r>
    <r>
      <rPr>
        <sz val="10"/>
        <color indexed="8"/>
        <rFont val="Times New Roman"/>
        <family val="1"/>
      </rPr>
      <t>13.</t>
    </r>
    <r>
      <rPr>
        <sz val="10"/>
        <color indexed="8"/>
        <rFont val="標楷體"/>
        <family val="4"/>
      </rPr>
      <t>擔任相關產業公司之顧問、輔導或學界代表之董、監事。</t>
    </r>
    <r>
      <rPr>
        <sz val="10"/>
        <color indexed="8"/>
        <rFont val="標楷體"/>
        <family val="4"/>
      </rPr>
      <t xml:space="preserve">
※以上每案</t>
    </r>
    <r>
      <rPr>
        <sz val="10"/>
        <color indexed="8"/>
        <rFont val="Times New Roman"/>
        <family val="1"/>
      </rPr>
      <t>10</t>
    </r>
    <r>
      <rPr>
        <sz val="10"/>
        <color indexed="8"/>
        <rFont val="標楷體"/>
        <family val="4"/>
      </rPr>
      <t>分，檢附相關證明</t>
    </r>
  </si>
  <si>
    <t>文藻外語大學     學年度教師評鑑分項評分表(體育教學中心)</t>
  </si>
  <si>
    <t>配合中心教學工作並確實執行</t>
  </si>
  <si>
    <t xml:space="preserve">【提升體育教學規畫暨學術研究能力】
PE00-3-0-11-HC51
1. 全程參與體育教學工作坊得20分。
2. 配合中心排課需求得20分。
3. 負責規劃並執行中心未來發展之業務得10分。
</t>
  </si>
  <si>
    <t xml:space="preserve">1. 教學評量平均4.25分以上得20分。
2. 4.25分至4.0分得15分。
3. 3.99至3.5分得10分。
</t>
  </si>
  <si>
    <t xml:space="preserve">【開設體育創新課程】
PE00-1-0-7-HC71
【開設國際體育管理學程相關課程】PE00-1-0-16-HC71
1. 成功開設一門配合中心發展需求之選修課程得30分。
2. 擔任寒暑假運動育樂營指導老師得20分。
3. 擔任本校推廣教育中心授課教師20分。
※檢附作證資料，由中心認定。
</t>
  </si>
  <si>
    <t>教學專業成長</t>
  </si>
  <si>
    <t xml:space="preserve">【教學研究社群】
PE00-1-0-2-HC31
1. 參加教學社群。
2. 參加體育專業研習會得。
3. 取得體育專業證照。
※以上每項得20分，需檢附作證資料，由中心認定。
</t>
  </si>
  <si>
    <t xml:space="preserve">【教師個人專業成長計畫】
PE00-3-0-11-HC31
1. 發表於優良期刊 (SCI、SSCI、A&amp;HCI、TSSCI、CSSCI、THCI或公認之同等級期刊) 論文， 每篇得60分。(需標明文藻)
2. 發表於一般學術性期刊論文， 每篇得50分。(需標明文藻)
3. 執行產學合作研究案並完成結案報告，每案得40分。
4. 發表於有審查制度之學術研討會論文，每篇得40分。(需標明文藻)
5. 出版具ISBN國際標準書號且正式出版之專書或論文集，每本得40分。(需標明文藻)
6. 申請科技部專題研究計畫，每案得40分。
※需檢附佐證資料
</t>
  </si>
  <si>
    <t>學術研究參與</t>
  </si>
  <si>
    <t xml:space="preserve">【教師個人專業成長計畫】
PE00-3-0-11-HC31
1. 擔任校內外與專業相關之專題演講或展演(不含有學分之課程)。
2. 擔任國內外學術期刊或學位論文或升等論文之審查人。
3. 擔任學術研討會引言人、主持人或講評人
4. 參加體育相關專業學術研討會。
※每項得20分，需檢附佐證資料，由中心認定。
</t>
  </si>
  <si>
    <t>執行校外產學合作案或委託案</t>
  </si>
  <si>
    <t xml:space="preserve">【體育專業服務】
PE00-4-0-5-HC21
執行一案得30分。
※需檢附佐證資料，由中心認定。
</t>
  </si>
  <si>
    <t>擔任學校運動代表隊指導教練</t>
  </si>
  <si>
    <t xml:space="preserve">【校隊組織訓練】
PE00-4-0-13-HC21
擔任學校運動代表隊教練得20分，助理教練得10分。
※由中心認定。
</t>
  </si>
  <si>
    <t>指導學生或代表學校參加運動競賽獲獎</t>
  </si>
  <si>
    <t xml:space="preserve">指導學生：
1. 國際競賽得10分
全國競賽8分
區域競賽6分
校內競賽4分
2. 未獲獎可得一半分數
3. 系(所)、中心認定
代表學校：
4. 國際競賽得10分
全國競賽8分
區域競賽6分
校內競賽4分
5. 未獲獎可得一半分數
※需檢附佐證資料，由中心認定。
</t>
  </si>
  <si>
    <t>擔任學生或教職員運動性社團指導老師</t>
  </si>
  <si>
    <t xml:space="preserve">【體育專業服務】
PE00-4-0-5-HC21
每項得10分。
※需檢附佐證資料，由中心認定。
</t>
  </si>
  <si>
    <t>協助推動中心各項業務 (任務編組工作、擔任各項委員會、研習會等)</t>
  </si>
  <si>
    <t xml:space="preserve">每項得10分，上限40分。
※由中心認定。
</t>
  </si>
  <si>
    <t>校外專業服務</t>
  </si>
  <si>
    <t xml:space="preserve">【體育專業服務】
PE00-4-0-5-HC21
1. 擔任校外各單項運動組織委員、理監事、幹部、縣市代表隊之隊職員。
2. 擔任校外各級考試評審委員
3. 擔任校外各級比賽之裁判。
※每項得10分。需檢附佐證資料，由中心認定。
</t>
  </si>
  <si>
    <t>擔任校內各項運動競賽裁判</t>
  </si>
  <si>
    <t xml:space="preserve">【全校性體育競賽活動辦理】
PE00-2-0-1-HC11
每項得10分，上限20分
※由中心認定。
</t>
  </si>
  <si>
    <t>擔任運動志工服務隊指導老師</t>
  </si>
  <si>
    <t xml:space="preserve">【社區服務】
PE00-4-0-15-HC21
每次得10分。
※由中心認定。
</t>
  </si>
  <si>
    <t>出席中心重要會議</t>
  </si>
  <si>
    <t xml:space="preserve">無故缺席一次扣3分
※由中心認定。
</t>
  </si>
  <si>
    <t>文藻外語大學     學年度教師評鑑分項評分表(吳甦樂教育中心)</t>
  </si>
  <si>
    <t>編織全人思想</t>
  </si>
  <si>
    <t xml:space="preserve">█策略一【課程規劃】：開啟世界公民列車UE00-1-0-1-WZ11 / 策略三【教師增能】：跟隨聖安琪美麗足跡UE00-3-0-1-HC51 / 策略四【靈性陪伴與生命關懷】UE00-4-0-1-HC51
1.編製全人教育/吳甦樂教育/生命教育諸精神(例如：綠色心靈)相關教案或教材。
2.全人教育/吳甦樂教育/生命教育諸精神列入課程單元。
3.開設天主教思想相關之選修課程。
4.開設與吳甦樂教育服務學習相關之選修課程。
※檢附相關證明每案得20分
</t>
  </si>
  <si>
    <t>鏈結全人行動</t>
  </si>
  <si>
    <t xml:space="preserve">■策略一【課程規劃】：開啟世界公民列車UE00-1-0-1-WZ11/ 策略四【靈性陪伴與生命關懷】UE00-4-0-1-HC51 / 策略五【海外鏈結】：鏈結天主教教育聯盟UE00-5-0-1-HC60
1.與校內、外其他單位教師合作之共時、協同課程
2.與校內、外、或跨國等其他單位合作編撰可供教學使用教材。
3.與校內、外、或跨國學術單位合作教學計畫。
4.參與跨單位社群活動
※檢附相關證明每案得20分
</t>
  </si>
  <si>
    <t>攜手全人計畫</t>
  </si>
  <si>
    <t xml:space="preserve">■策略一【課程規劃】：翻轉全人教育地極UE00-1-0-2-HC60
1.配合政策開設開設中心新課程，或不同系院中心之課程者。
2. 配合政策開設深碗或執行翻轉課程者。
3.落實跨領域教學、問題解決、行動導向、社會參與式的課程規劃與教學設計者。
※以上一門得30分
</t>
  </si>
  <si>
    <t>精煉全人礦產</t>
  </si>
  <si>
    <t xml:space="preserve">■策略三【教師增能】
UE-00-3-0-1-HC60
1.協助教師精進教學(由中心認定)。
2.於校內、校外教學實務研討會演講、展演、分享、示範有關教學法、教材、或教學經驗者。
3.與校內、校外其他單位教師合作之共時、協同課程。
4.參加院、系所、中心舉辦之教學與研究相關之研習、訓練、進修，並取得證書(證明)或資格者。
5.參與教學類社群活動
※檢附相關證明每案得20分
</t>
  </si>
  <si>
    <t>教學全人風采</t>
  </si>
  <si>
    <t xml:space="preserve">■策略二【教學品保】
1.教學評量成績優良者(檢附證明)：
平均3.5（含）以上得10分
高於中心平均得20分
2.獲頒教學相關獎項有證明者20分。
3.超鐘點授課未領鐘點費(義務授課)者附佐證資料者20分。
4.擔任進修部或週末課程授課老師者，每門5分；上限20分。
</t>
  </si>
  <si>
    <t>盡心全人奉獻</t>
  </si>
  <si>
    <t xml:space="preserve">■策略四：【靈性陪伴與生命關懷】
UE00-4-0-1HC51
1.學期間提供學生補救/補充教學並有具體紀錄(無鐘點費)。
2.任教班級有特殊生需額外提供特殊教材或額外輔導者。
3.擔任校內外研究生論文指導教授。
4.為學生撰寫申請大學、研究所、或工作、或獎學金之推薦函
5.符合留校8個半天及每週4小時office hours輔導學生之時段
※以上每項得10分【檢附相關證明】
</t>
  </si>
  <si>
    <t>學術研究桂冠</t>
  </si>
  <si>
    <t xml:space="preserve">1.獲學術研究、或其他人文等獎項
2.獲邀擔任專題演講或展演
3.擔任學術研討會之引言人、主持人或講評人
4.獲得發明專利
※檢附證明每案20分
</t>
  </si>
  <si>
    <t>學術研究篇章</t>
  </si>
  <si>
    <t xml:space="preserve">1.發表於有審查制度且具ISBN國際標準書號之學術性學報、期刊論文、專書、專書篇章、學術研討會論文
※檢附證明每案20分
※主編多人合著有審稿制度之學術專書(按比例給分)
※有投稿但未獲錄用者給予一半分數
2.發表於有審查制度且具ISBN國際標準書號之學術性學報、期刊論文、專書、專書篇章、學術研討會論文，且與吳甦樂教育或天主教教育直接相關聯者
※檢附證明每案30分
※主編多人合著有審稿制度之學術專書(按比例給分)
※有投稿但未獲錄用者給予一半分數
</t>
  </si>
  <si>
    <t>學術專書篇章</t>
  </si>
  <si>
    <t xml:space="preserve">1.發表具ISBN國際標準書號且由大學或知名學術出版社出版之專書或篇章
2.發表具ISBN國際標準
3.主編多人合著有審稿制度之學術專書(按比例給分)
※檢附證明每案30分
4.如以上各項與吳甦樂教育或天主教教育直接相關聯者
※檢附證明每案40分
</t>
  </si>
  <si>
    <t>專產耕耘增能</t>
  </si>
  <si>
    <t xml:space="preserve">1.教師專業證照：一張5分，最高10分。
2.廣度研習(完成至少32小時者)：10分
3.深度研習(完成每工作日至少半日參與，累計至少四週者)：10分
4.深耕服務：(完成一學期產業深耕服務並簽訂產學合作合約)：20分。
</t>
  </si>
  <si>
    <t>學術群英相會</t>
  </si>
  <si>
    <t xml:space="preserve">■策略三【教師增能】：跟隨聖安琪美麗足跡UE00-3-0-1-HC51；策略四【靈性陪伴與生命關懷】UE00-4-0-2-HC31；策略五【海外鏈結】鏈結天主教教育聯盟UE00-5-0-1-HC60
1.籌組執行或參與吳甦樂教育或天主教教育相關之研習、研討會、年會、產官學研究案(含科技部)等
※籌組執行1件國際性質40分。
國內性質20分，並視工作分配情況按比例給分；最高30分。
※參與1件5分，最高20分。
※有申請但未通過者給予一半分數
2.籌組執行或參與院、系所、中心所舉辦之教學與研究相關之研習、研討會、年會、產官學研究案(含科技部)等
※籌組執行1件國際性質40分。
國內性質20分，並視工作分配情況按比例給分；最高30分。
※參與1件5分，最高20分。
※有申請但未通過者給予一半分數
3.籌組執行或參與吳甦樂教育或天主教教育相關之社群(一學期至少4次)
※籌組執行1件20分，並視工作分配情況按比例給分；最高30分。
※參與1件5分，最高20分。
4.籌組執行或參與院、系所、中心所舉辦之教學與研究相關之社群(一學期至少4次)
※籌組執行1件20分，並視工作分配情況按比例給分；最高30分。
※參與1件5分，最高20分。
</t>
  </si>
  <si>
    <t>紮根鏈結共好</t>
  </si>
  <si>
    <t xml:space="preserve">■策略三【教師增能】：跟隨聖安琪美麗足跡UE00-3-0-1-HC51；策略四【靈性陪伴與生命關懷】UE00-4-0-2-HC51策略五【海外鏈結】鏈結天主教教育聯盟籌畫者UE00-4-0-2-HC60
1.籌畫執行或參與吳甦樂教育或天主教教育相關靈性培育活動
國際每件40分；國內20分。
參加者每次5分，至多20分。
2.奉派支援或參與校外天主教相關活動
國際每件40分；國內20分。
參加者每次5分，至多20分。
</t>
  </si>
  <si>
    <t>慶典禮儀營建</t>
  </si>
  <si>
    <t xml:space="preserve">■策略三【教師增能】：跟隨聖安琪美麗足跡UE00-3-0-1-HC51；策略四【靈性陪伴與生命關懷】UE00-4-0-2-HC31
1.籌畫執行或參與校內天主教禮儀活動(例如校慶、榮退、追思等彌撒)
每件10分，最多40分。
參加者每次5分，至多20分。
2.擔任中心學生組織指導老師
20分(人數若少於10人以半數計)
3. 擔任中心開設之支其他小團體指導老師(如讀經班、慕道班等)每班10分，至多20分。
4.提供個別晤談或靈修輔導等深度陪伴
每一人次2分，最多20分。
</t>
  </si>
  <si>
    <t>樂與學生共處</t>
  </si>
  <si>
    <t xml:space="preserve">策略四【靈性陪伴與生命關懷】：
UE00-4-0-2-HC31
1.擔任其他單位主辦之活動帶領者(例如英語初戀營靜思與晚禱活動)
一項5分，最多20分。
2.帶領學生或支援團體組織至海內外進行服務
海外每案40分
國內每案10分，最多40分
3.擔任校內其他具服務性質、但非中心所屬之學生社團指導老師
任期一學年者20分，不足者按比例給分。
4.擔任校內其他具服務性質之工作者
任期一學年者20分，不足者按比例給分。
5.其他服務項目
教師自列並附佐證，由中心教評會認列決定實得分數，以20分為限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</si>
</sst>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quot; &quot;"/>
    <numFmt numFmtId="177" formatCode="[$NT$-404]#,##0.00;[Red]&quot;-&quot;[$NT$-404]#,##0.00"/>
  </numFmts>
  <fonts count="103">
    <font>
      <sz val="12"/>
      <color rgb="FF000000"/>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i/>
      <sz val="16"/>
      <color indexed="8"/>
      <name val="新細明體"/>
      <family val="1"/>
    </font>
    <font>
      <b/>
      <i/>
      <u val="single"/>
      <sz val="12"/>
      <color indexed="8"/>
      <name val="新細明體"/>
      <family val="1"/>
    </font>
    <font>
      <sz val="16"/>
      <color indexed="8"/>
      <name val="標楷體"/>
      <family val="4"/>
    </font>
    <font>
      <sz val="10"/>
      <color indexed="8"/>
      <name val="標楷體"/>
      <family val="4"/>
    </font>
    <font>
      <sz val="12"/>
      <color indexed="8"/>
      <name val="標楷體"/>
      <family val="4"/>
    </font>
    <font>
      <b/>
      <sz val="12"/>
      <color indexed="8"/>
      <name val="標楷體"/>
      <family val="4"/>
    </font>
    <font>
      <sz val="8"/>
      <color indexed="8"/>
      <name val="標楷體"/>
      <family val="4"/>
    </font>
    <font>
      <sz val="8"/>
      <color indexed="8"/>
      <name val="新細明體"/>
      <family val="1"/>
    </font>
    <font>
      <b/>
      <sz val="8"/>
      <color indexed="8"/>
      <name val="新細明體"/>
      <family val="1"/>
    </font>
    <font>
      <b/>
      <sz val="8"/>
      <color indexed="8"/>
      <name val="Times New Roman"/>
      <family val="1"/>
    </font>
    <font>
      <b/>
      <sz val="8"/>
      <color indexed="8"/>
      <name val="標楷體"/>
      <family val="4"/>
    </font>
    <font>
      <sz val="8"/>
      <color indexed="10"/>
      <name val="標楷體"/>
      <family val="4"/>
    </font>
    <font>
      <sz val="10"/>
      <color indexed="8"/>
      <name val="新細明體"/>
      <family val="1"/>
    </font>
    <font>
      <b/>
      <sz val="10"/>
      <color indexed="8"/>
      <name val="標楷體"/>
      <family val="4"/>
    </font>
    <font>
      <sz val="12"/>
      <color indexed="8"/>
      <name val="Calibri"/>
      <family val="2"/>
    </font>
    <font>
      <b/>
      <sz val="18"/>
      <color indexed="8"/>
      <name val="標楷體"/>
      <family val="4"/>
    </font>
    <font>
      <sz val="16"/>
      <color indexed="8"/>
      <name val="Calibri"/>
      <family val="2"/>
    </font>
    <font>
      <sz val="16"/>
      <color indexed="8"/>
      <name val="新細明體"/>
      <family val="1"/>
    </font>
    <font>
      <sz val="9"/>
      <name val="新細明體"/>
      <family val="1"/>
    </font>
    <font>
      <b/>
      <sz val="10"/>
      <color indexed="8"/>
      <name val="微軟正黑體"/>
      <family val="2"/>
    </font>
    <font>
      <sz val="8"/>
      <color indexed="8"/>
      <name val="微軟正黑體"/>
      <family val="2"/>
    </font>
    <font>
      <b/>
      <sz val="8"/>
      <color indexed="8"/>
      <name val="微軟正黑體"/>
      <family val="2"/>
    </font>
    <font>
      <sz val="8"/>
      <color indexed="10"/>
      <name val="微軟正黑體"/>
      <family val="2"/>
    </font>
    <font>
      <sz val="8"/>
      <color indexed="8"/>
      <name val="Times New Roman"/>
      <family val="1"/>
    </font>
    <font>
      <sz val="10"/>
      <color indexed="8"/>
      <name val="Calibri"/>
      <family val="2"/>
    </font>
    <font>
      <b/>
      <sz val="10"/>
      <color indexed="8"/>
      <name val="Calibri"/>
      <family val="2"/>
    </font>
    <font>
      <sz val="12"/>
      <color indexed="8"/>
      <name val="Times New Roman"/>
      <family val="1"/>
    </font>
    <font>
      <b/>
      <sz val="10"/>
      <color indexed="8"/>
      <name val="新細明體"/>
      <family val="1"/>
    </font>
    <font>
      <b/>
      <sz val="10"/>
      <color indexed="8"/>
      <name val="Times New Roman"/>
      <family val="1"/>
    </font>
    <font>
      <sz val="10"/>
      <color indexed="10"/>
      <name val="標楷體"/>
      <family val="4"/>
    </font>
    <font>
      <sz val="10"/>
      <color indexed="8"/>
      <name val="Times New Roman"/>
      <family val="1"/>
    </font>
    <font>
      <u val="single"/>
      <sz val="10"/>
      <color indexed="8"/>
      <name val="標楷體"/>
      <family val="4"/>
    </font>
    <font>
      <sz val="10"/>
      <color indexed="8"/>
      <name val="細明體"/>
      <family val="3"/>
    </font>
    <font>
      <sz val="11"/>
      <color indexed="8"/>
      <name val="標楷體"/>
      <family val="4"/>
    </font>
    <font>
      <sz val="11"/>
      <color indexed="8"/>
      <name val="Calibri"/>
      <family val="2"/>
    </font>
    <font>
      <b/>
      <sz val="10"/>
      <color indexed="8"/>
      <name val="Webdings"/>
      <family val="1"/>
    </font>
    <font>
      <sz val="10"/>
      <color indexed="8"/>
      <name val="Webdings"/>
      <family val="1"/>
    </font>
    <font>
      <b/>
      <sz val="11"/>
      <color indexed="8"/>
      <name val="標楷體"/>
      <family val="4"/>
    </font>
    <font>
      <sz val="10"/>
      <color indexed="8"/>
      <name val="Wingdings"/>
      <family val="0"/>
    </font>
    <font>
      <b/>
      <sz val="10"/>
      <color indexed="8"/>
      <name val="細明體"/>
      <family val="3"/>
    </font>
    <font>
      <sz val="12"/>
      <color theme="1"/>
      <name val="Calibri"/>
      <family val="1"/>
    </font>
    <font>
      <sz val="12"/>
      <color theme="0"/>
      <name val="Calibri"/>
      <family val="1"/>
    </font>
    <font>
      <b/>
      <i/>
      <sz val="16"/>
      <color rgb="FF000000"/>
      <name val="新細明體"/>
      <family val="1"/>
    </font>
    <font>
      <b/>
      <i/>
      <u val="single"/>
      <sz val="12"/>
      <color rgb="FF000000"/>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標楷體"/>
      <family val="4"/>
    </font>
    <font>
      <sz val="12"/>
      <color rgb="FF000000"/>
      <name val="標楷體"/>
      <family val="4"/>
    </font>
    <font>
      <b/>
      <sz val="12"/>
      <color rgb="FF000000"/>
      <name val="標楷體"/>
      <family val="4"/>
    </font>
    <font>
      <sz val="8"/>
      <color rgb="FF000000"/>
      <name val="標楷體"/>
      <family val="4"/>
    </font>
    <font>
      <b/>
      <sz val="8"/>
      <color rgb="FF000000"/>
      <name val="新細明體"/>
      <family val="1"/>
    </font>
    <font>
      <sz val="8"/>
      <color rgb="FF000000"/>
      <name val="新細明體"/>
      <family val="1"/>
    </font>
    <font>
      <sz val="10"/>
      <color rgb="FF000000"/>
      <name val="新細明體"/>
      <family val="1"/>
    </font>
    <font>
      <b/>
      <sz val="10"/>
      <color rgb="FF000000"/>
      <name val="標楷體"/>
      <family val="4"/>
    </font>
    <font>
      <sz val="12"/>
      <color rgb="FF000000"/>
      <name val="Calibri"/>
      <family val="2"/>
    </font>
    <font>
      <sz val="16"/>
      <color rgb="FF000000"/>
      <name val="Calibri"/>
      <family val="2"/>
    </font>
    <font>
      <sz val="16"/>
      <color rgb="FF000000"/>
      <name val="新細明體"/>
      <family val="1"/>
    </font>
    <font>
      <sz val="16"/>
      <color rgb="FF000000"/>
      <name val="標楷體"/>
      <family val="4"/>
    </font>
    <font>
      <b/>
      <sz val="18"/>
      <color rgb="FF000000"/>
      <name val="標楷體"/>
      <family val="4"/>
    </font>
    <font>
      <sz val="8"/>
      <color rgb="FF000000"/>
      <name val="微軟正黑體"/>
      <family val="2"/>
    </font>
    <font>
      <b/>
      <sz val="8"/>
      <color rgb="FF000000"/>
      <name val="微軟正黑體"/>
      <family val="2"/>
    </font>
    <font>
      <sz val="8"/>
      <color rgb="FF000000"/>
      <name val="Times New Roman"/>
      <family val="1"/>
    </font>
    <font>
      <b/>
      <sz val="8"/>
      <color rgb="FF000000"/>
      <name val="Times New Roman"/>
      <family val="1"/>
    </font>
    <font>
      <b/>
      <sz val="10"/>
      <color rgb="FF000000"/>
      <name val="微軟正黑體"/>
      <family val="2"/>
    </font>
    <font>
      <b/>
      <sz val="10"/>
      <color rgb="FF000000"/>
      <name val="Calibri"/>
      <family val="2"/>
    </font>
    <font>
      <b/>
      <sz val="10"/>
      <color rgb="FF000000"/>
      <name val="新細明體"/>
      <family val="1"/>
    </font>
    <font>
      <sz val="10"/>
      <color rgb="FF000000"/>
      <name val="Times New Roman"/>
      <family val="1"/>
    </font>
    <font>
      <sz val="12"/>
      <color rgb="FF000000"/>
      <name val="Times New Roman"/>
      <family val="1"/>
    </font>
    <font>
      <sz val="10"/>
      <color rgb="FF000000"/>
      <name val="Calibri"/>
      <family val="2"/>
    </font>
    <font>
      <sz val="11"/>
      <color rgb="FF000000"/>
      <name val="標楷體"/>
      <family val="4"/>
    </font>
    <font>
      <sz val="10"/>
      <color rgb="FF000000"/>
      <name val="Wingdings"/>
      <family val="0"/>
    </font>
    <font>
      <b/>
      <sz val="10"/>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2DCDB"/>
        <bgColor indexed="64"/>
      </patternFill>
    </fill>
    <fill>
      <patternFill patternType="solid">
        <fgColor rgb="FFEBF1DE"/>
        <bgColor indexed="64"/>
      </patternFill>
    </fill>
    <fill>
      <patternFill patternType="solid">
        <fgColor rgb="FFDCE6F2"/>
        <bgColor indexed="64"/>
      </patternFill>
    </fill>
    <fill>
      <patternFill patternType="solid">
        <fgColor rgb="FFE5DFEC"/>
        <bgColor indexed="64"/>
      </patternFill>
    </fill>
    <fill>
      <patternFill patternType="solid">
        <fgColor rgb="FFE6E0EC"/>
        <bgColor indexed="64"/>
      </patternFill>
    </fill>
    <fill>
      <patternFill patternType="solid">
        <fgColor rgb="FFDBEEF4"/>
        <bgColor indexed="64"/>
      </patternFill>
    </fill>
    <fill>
      <patternFill patternType="solid">
        <fgColor rgb="FFDDD9C3"/>
        <bgColor indexed="64"/>
      </patternFill>
    </fill>
    <fill>
      <patternFill patternType="solid">
        <fgColor rgb="FFFDEADA"/>
        <bgColor indexed="64"/>
      </patternFill>
    </fill>
    <fill>
      <patternFill patternType="solid">
        <fgColor rgb="FFF2F2F2"/>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FF0000"/>
      </left>
      <right style="medium">
        <color rgb="FFFF0000"/>
      </right>
      <top style="medium">
        <color rgb="FFFF0000"/>
      </top>
      <bottom style="medium">
        <color rgb="FFFF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medium">
        <color rgb="FFFF0000"/>
      </left>
      <right style="medium">
        <color rgb="FFFF0000"/>
      </right>
      <top style="medium">
        <color rgb="FFFF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FF0000"/>
      </left>
      <right style="medium">
        <color rgb="FFFF0000"/>
      </right>
      <top style="thin">
        <color rgb="FF000000"/>
      </top>
      <bottom style="thin">
        <color rgb="FF000000"/>
      </bottom>
    </border>
    <border>
      <left style="thin">
        <color rgb="FF000000"/>
      </left>
      <right/>
      <top style="thin">
        <color rgb="FF000000"/>
      </top>
      <bottom/>
    </border>
    <border>
      <left style="medium">
        <color rgb="FFFF0000"/>
      </left>
      <right style="medium">
        <color rgb="FFFF0000"/>
      </right>
      <top style="thin">
        <color rgb="FF000000"/>
      </top>
      <bottom/>
    </border>
    <border>
      <left/>
      <right style="thin">
        <color rgb="FF000000"/>
      </right>
      <top style="thin">
        <color rgb="FF000000"/>
      </top>
      <bottom/>
    </border>
    <border>
      <left style="medium">
        <color rgb="FFFF0000"/>
      </left>
      <right style="medium">
        <color rgb="FFFF0000"/>
      </right>
      <top style="thin">
        <color rgb="FF000000"/>
      </top>
      <bottom style="medium">
        <color rgb="FFFF0000"/>
      </bottom>
    </border>
    <border>
      <left style="medium">
        <color rgb="FF953735"/>
      </left>
      <right style="medium">
        <color rgb="FF953735"/>
      </right>
      <top style="medium">
        <color rgb="FF953735"/>
      </top>
      <bottom style="medium">
        <color rgb="FF953735"/>
      </bottom>
    </border>
    <border>
      <left style="medium">
        <color rgb="FF000000"/>
      </left>
      <right style="medium">
        <color rgb="FF000000"/>
      </right>
      <top style="medium">
        <color rgb="FF000000"/>
      </top>
      <bottom style="medium">
        <color rgb="FF000000"/>
      </bottom>
    </border>
    <border>
      <left/>
      <right style="thin">
        <color rgb="FF000000"/>
      </right>
      <top/>
      <bottom style="thin">
        <color rgb="FF000000"/>
      </bottom>
    </border>
    <border>
      <left/>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style="thin">
        <color rgb="FF000000"/>
      </bottom>
    </border>
    <border>
      <left style="medium">
        <color rgb="FF000000"/>
      </left>
      <right style="medium">
        <color rgb="FF000000"/>
      </right>
      <top/>
      <bottom style="medium">
        <color rgb="FF000000"/>
      </bottom>
    </border>
    <border>
      <left style="medium">
        <color rgb="FFFF0000"/>
      </left>
      <right style="medium">
        <color rgb="FFFF0000"/>
      </right>
      <top/>
      <bottom style="medium">
        <color rgb="FFFF0000"/>
      </bottom>
    </border>
    <border>
      <left style="thin">
        <color rgb="FF000000"/>
      </left>
      <right style="medium">
        <color rgb="FFFF0000"/>
      </right>
      <top style="thin">
        <color rgb="FF000000"/>
      </top>
      <bottom style="thin">
        <color rgb="FF000000"/>
      </bottom>
    </border>
    <border>
      <left/>
      <right style="medium">
        <color rgb="FFFF0000"/>
      </right>
      <top style="medium">
        <color rgb="FFFF0000"/>
      </top>
      <bottom style="thin">
        <color rgb="FF000000"/>
      </bottom>
    </border>
    <border>
      <left/>
      <right style="medium">
        <color rgb="FFFF0000"/>
      </right>
      <top style="thin">
        <color rgb="FF000000"/>
      </top>
      <bottom style="thin">
        <color rgb="FF000000"/>
      </bottom>
    </border>
    <border>
      <left style="medium">
        <color rgb="FFFF0000"/>
      </left>
      <right style="medium">
        <color rgb="FFFF0000"/>
      </right>
      <top style="medium">
        <color rgb="FFFF0000"/>
      </top>
      <bottom/>
    </border>
    <border>
      <left style="thin">
        <color rgb="FF000000"/>
      </left>
      <right/>
      <top/>
      <bottom/>
    </border>
    <border>
      <left style="medium">
        <color rgb="FFFF0000"/>
      </left>
      <right style="medium">
        <color rgb="FFFF0000"/>
      </right>
      <top/>
      <bottom/>
    </border>
    <border>
      <left/>
      <right style="thin">
        <color rgb="FF000000"/>
      </right>
      <top/>
      <bottom/>
    </border>
    <border>
      <left style="medium">
        <color rgb="FFFF0000"/>
      </left>
      <right style="medium">
        <color rgb="FFFF0000"/>
      </right>
      <top/>
      <bottom style="thin">
        <color rgb="FF000000"/>
      </bottom>
    </border>
    <border>
      <left style="thin">
        <color rgb="FF000000"/>
      </left>
      <right/>
      <top/>
      <bottom style="thin">
        <color rgb="FF000000"/>
      </bottom>
    </border>
    <border>
      <left style="thin">
        <color rgb="FF000000"/>
      </left>
      <right style="medium">
        <color rgb="FFFF0000"/>
      </right>
      <top style="thin">
        <color rgb="FF000000"/>
      </top>
      <bottom/>
    </border>
  </borders>
  <cellStyleXfs count="65">
    <xf numFmtId="0" fontId="0" fillId="0" borderId="0">
      <alignment vertical="center"/>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lignment horizontal="center" vertical="center"/>
      <protection/>
    </xf>
    <xf numFmtId="0" fontId="60" fillId="0" borderId="0">
      <alignment horizontal="center" vertical="center" textRotation="90"/>
      <protection/>
    </xf>
    <xf numFmtId="0" fontId="61" fillId="0" borderId="0">
      <alignment vertical="center"/>
      <protection/>
    </xf>
    <xf numFmtId="177" fontId="61" fillId="0" borderId="0">
      <alignment vertical="center"/>
      <protection/>
    </xf>
    <xf numFmtId="43" fontId="58" fillId="0" borderId="0" applyFont="0" applyFill="0" applyBorder="0" applyAlignment="0" applyProtection="0"/>
    <xf numFmtId="41" fontId="58" fillId="0" borderId="0" applyFon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lignment vertical="center"/>
      <protection/>
    </xf>
    <xf numFmtId="0" fontId="65" fillId="22" borderId="2" applyNumberFormat="0" applyAlignment="0" applyProtection="0"/>
    <xf numFmtId="44" fontId="58" fillId="0" borderId="0" applyFont="0" applyFill="0" applyBorder="0" applyAlignment="0" applyProtection="0"/>
    <xf numFmtId="42" fontId="58" fillId="0" borderId="0" applyFont="0" applyFill="0" applyBorder="0" applyAlignment="0" applyProtection="0"/>
    <xf numFmtId="0" fontId="66" fillId="0" borderId="3" applyNumberFormat="0" applyFill="0" applyAlignment="0" applyProtection="0"/>
    <xf numFmtId="0" fontId="58" fillId="23" borderId="4" applyNumberFormat="0" applyFont="0" applyAlignment="0" applyProtection="0"/>
    <xf numFmtId="0" fontId="67"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2" applyNumberFormat="0" applyAlignment="0" applyProtection="0"/>
    <xf numFmtId="0" fontId="73" fillId="22" borderId="8" applyNumberFormat="0" applyAlignment="0" applyProtection="0"/>
    <xf numFmtId="0" fontId="74" fillId="31" borderId="9" applyNumberFormat="0" applyAlignment="0" applyProtection="0"/>
    <xf numFmtId="0" fontId="75" fillId="32" borderId="0" applyNumberFormat="0" applyBorder="0" applyAlignment="0" applyProtection="0"/>
    <xf numFmtId="0" fontId="76" fillId="0" borderId="0" applyNumberFormat="0" applyFill="0" applyBorder="0" applyAlignment="0" applyProtection="0"/>
  </cellStyleXfs>
  <cellXfs count="344">
    <xf numFmtId="0" fontId="0" fillId="0" borderId="0" xfId="0" applyAlignment="1">
      <alignment vertical="center"/>
    </xf>
    <xf numFmtId="0" fontId="77" fillId="0" borderId="0" xfId="0" applyFont="1" applyAlignment="1">
      <alignment vertical="center"/>
    </xf>
    <xf numFmtId="0" fontId="78" fillId="0" borderId="0" xfId="0" applyFont="1" applyAlignment="1">
      <alignment horizontal="left" vertical="center"/>
    </xf>
    <xf numFmtId="0" fontId="79" fillId="0" borderId="0" xfId="0" applyFont="1" applyAlignment="1">
      <alignment horizontal="left" vertical="center"/>
    </xf>
    <xf numFmtId="0" fontId="78" fillId="0" borderId="0" xfId="0" applyFont="1" applyAlignment="1">
      <alignment horizontal="right" vertical="center" wrapText="1"/>
    </xf>
    <xf numFmtId="9" fontId="78" fillId="0" borderId="10" xfId="42" applyFont="1" applyFill="1" applyBorder="1" applyAlignment="1">
      <alignment horizontal="center" vertical="center"/>
      <protection/>
    </xf>
    <xf numFmtId="0" fontId="78" fillId="0" borderId="0" xfId="0" applyFont="1" applyAlignment="1">
      <alignment horizontal="center" vertical="center"/>
    </xf>
    <xf numFmtId="9" fontId="78" fillId="33" borderId="11" xfId="0" applyNumberFormat="1" applyFont="1" applyFill="1" applyBorder="1" applyAlignment="1">
      <alignment horizontal="center" vertical="center"/>
    </xf>
    <xf numFmtId="0" fontId="78" fillId="34" borderId="11" xfId="0" applyFont="1" applyFill="1" applyBorder="1" applyAlignment="1">
      <alignment horizontal="center" vertical="center"/>
    </xf>
    <xf numFmtId="0" fontId="78" fillId="34" borderId="12" xfId="0" applyFont="1" applyFill="1" applyBorder="1" applyAlignment="1">
      <alignment horizontal="center" vertical="center"/>
    </xf>
    <xf numFmtId="0" fontId="78" fillId="34" borderId="11" xfId="0" applyFont="1" applyFill="1" applyBorder="1" applyAlignment="1">
      <alignment horizontal="left" vertical="center" wrapText="1"/>
    </xf>
    <xf numFmtId="0" fontId="78" fillId="34" borderId="13" xfId="0" applyFont="1" applyFill="1" applyBorder="1" applyAlignment="1">
      <alignment horizontal="center" vertical="center"/>
    </xf>
    <xf numFmtId="0" fontId="78" fillId="34" borderId="11" xfId="0" applyFont="1" applyFill="1" applyBorder="1" applyAlignment="1">
      <alignment horizontal="center" vertical="center" wrapText="1"/>
    </xf>
    <xf numFmtId="0" fontId="78" fillId="0" borderId="11" xfId="0" applyFont="1" applyBorder="1" applyAlignment="1">
      <alignment horizontal="center" vertical="center"/>
    </xf>
    <xf numFmtId="0" fontId="80" fillId="0" borderId="11" xfId="0" applyFont="1" applyBorder="1" applyAlignment="1">
      <alignment horizontal="justify" vertical="center" wrapText="1"/>
    </xf>
    <xf numFmtId="0" fontId="81" fillId="0" borderId="0" xfId="0" applyFont="1" applyAlignment="1">
      <alignment vertical="center" wrapText="1"/>
    </xf>
    <xf numFmtId="0" fontId="78" fillId="0" borderId="14" xfId="0" applyFont="1" applyBorder="1" applyAlignment="1">
      <alignment horizontal="center" vertical="center"/>
    </xf>
    <xf numFmtId="0" fontId="78" fillId="0" borderId="15" xfId="0" applyFont="1" applyBorder="1" applyAlignment="1">
      <alignment horizontal="center" vertical="center"/>
    </xf>
    <xf numFmtId="0" fontId="78" fillId="0" borderId="11" xfId="0" applyFont="1" applyBorder="1" applyAlignment="1">
      <alignment horizontal="center" vertical="center" wrapText="1"/>
    </xf>
    <xf numFmtId="0" fontId="80" fillId="0" borderId="0" xfId="0" applyFont="1" applyAlignment="1">
      <alignment vertical="center" wrapText="1"/>
    </xf>
    <xf numFmtId="0" fontId="82" fillId="0" borderId="16" xfId="0" applyFont="1" applyBorder="1" applyAlignment="1">
      <alignment horizontal="left" vertical="center" wrapText="1"/>
    </xf>
    <xf numFmtId="0" fontId="78" fillId="0" borderId="17" xfId="0" applyFont="1" applyBorder="1" applyAlignment="1">
      <alignment horizontal="center" vertical="center"/>
    </xf>
    <xf numFmtId="0" fontId="80" fillId="0" borderId="16" xfId="0" applyFont="1" applyBorder="1" applyAlignment="1">
      <alignment horizontal="left" vertical="center" wrapText="1"/>
    </xf>
    <xf numFmtId="0" fontId="80" fillId="0" borderId="11" xfId="0" applyFont="1" applyBorder="1" applyAlignment="1">
      <alignment vertical="center" wrapText="1"/>
    </xf>
    <xf numFmtId="0" fontId="80" fillId="0" borderId="11" xfId="0" applyFont="1" applyBorder="1" applyAlignment="1">
      <alignment vertical="center"/>
    </xf>
    <xf numFmtId="0" fontId="80" fillId="0" borderId="18" xfId="0" applyFont="1" applyBorder="1" applyAlignment="1">
      <alignment horizontal="left" vertical="center" wrapText="1"/>
    </xf>
    <xf numFmtId="0" fontId="78" fillId="0" borderId="19" xfId="0" applyFont="1" applyBorder="1" applyAlignment="1">
      <alignment horizontal="center" vertical="center"/>
    </xf>
    <xf numFmtId="0" fontId="78" fillId="0" borderId="20" xfId="0" applyFont="1" applyBorder="1" applyAlignment="1">
      <alignment horizontal="center" vertical="center"/>
    </xf>
    <xf numFmtId="0" fontId="78" fillId="0" borderId="13" xfId="0" applyFont="1" applyBorder="1" applyAlignment="1">
      <alignment horizontal="center" vertical="center" wrapText="1"/>
    </xf>
    <xf numFmtId="0" fontId="82" fillId="0" borderId="18" xfId="0" applyFont="1" applyBorder="1" applyAlignment="1">
      <alignment horizontal="left" vertical="center" wrapText="1"/>
    </xf>
    <xf numFmtId="0" fontId="78" fillId="0" borderId="21" xfId="0" applyFont="1" applyBorder="1" applyAlignment="1">
      <alignment horizontal="center" vertical="center"/>
    </xf>
    <xf numFmtId="0" fontId="77" fillId="0" borderId="11" xfId="0" applyFont="1" applyBorder="1" applyAlignment="1">
      <alignment horizontal="center" vertical="center" wrapText="1"/>
    </xf>
    <xf numFmtId="0" fontId="77" fillId="35" borderId="12" xfId="0" applyFont="1" applyFill="1" applyBorder="1" applyAlignment="1">
      <alignment vertical="center" wrapText="1"/>
    </xf>
    <xf numFmtId="0" fontId="77" fillId="35" borderId="11" xfId="0" applyFont="1" applyFill="1" applyBorder="1" applyAlignment="1">
      <alignment vertical="center" wrapText="1"/>
    </xf>
    <xf numFmtId="0" fontId="77" fillId="33" borderId="11" xfId="0" applyFont="1" applyFill="1" applyBorder="1" applyAlignment="1">
      <alignment vertical="center" wrapText="1"/>
    </xf>
    <xf numFmtId="0" fontId="77" fillId="0" borderId="11" xfId="0" applyFont="1" applyBorder="1" applyAlignment="1">
      <alignment horizontal="center" vertical="center"/>
    </xf>
    <xf numFmtId="0" fontId="77" fillId="0" borderId="11" xfId="0" applyFont="1" applyBorder="1" applyAlignment="1">
      <alignment vertical="center"/>
    </xf>
    <xf numFmtId="0" fontId="83" fillId="0" borderId="16" xfId="0" applyFont="1" applyBorder="1" applyAlignment="1">
      <alignment vertical="center" wrapText="1"/>
    </xf>
    <xf numFmtId="0" fontId="77" fillId="0" borderId="14" xfId="0" applyFont="1" applyBorder="1" applyAlignment="1">
      <alignment vertical="center"/>
    </xf>
    <xf numFmtId="0" fontId="77" fillId="0" borderId="15" xfId="0" applyFont="1" applyBorder="1" applyAlignment="1">
      <alignment vertical="center"/>
    </xf>
    <xf numFmtId="0" fontId="77" fillId="0" borderId="11" xfId="0" applyFont="1" applyBorder="1" applyAlignment="1">
      <alignment vertical="center" wrapText="1"/>
    </xf>
    <xf numFmtId="0" fontId="77" fillId="0" borderId="17" xfId="0" applyFont="1" applyBorder="1" applyAlignment="1">
      <alignment vertical="center"/>
    </xf>
    <xf numFmtId="0" fontId="83" fillId="0" borderId="16" xfId="0" applyFont="1" applyBorder="1" applyAlignment="1">
      <alignment vertical="center"/>
    </xf>
    <xf numFmtId="0" fontId="77" fillId="0" borderId="16" xfId="0" applyFont="1" applyBorder="1" applyAlignment="1">
      <alignment vertical="center"/>
    </xf>
    <xf numFmtId="0" fontId="77" fillId="0" borderId="21" xfId="0" applyFont="1" applyBorder="1" applyAlignment="1">
      <alignment vertical="center"/>
    </xf>
    <xf numFmtId="0" fontId="84" fillId="0" borderId="0" xfId="0" applyFont="1" applyAlignment="1">
      <alignment horizontal="left" vertical="center"/>
    </xf>
    <xf numFmtId="0" fontId="77" fillId="0" borderId="16" xfId="0" applyFont="1" applyBorder="1" applyAlignment="1">
      <alignment vertical="center" wrapText="1"/>
    </xf>
    <xf numFmtId="0" fontId="77" fillId="33" borderId="13" xfId="0" applyFont="1" applyFill="1" applyBorder="1" applyAlignment="1">
      <alignment vertical="center" wrapText="1"/>
    </xf>
    <xf numFmtId="0" fontId="77" fillId="0" borderId="13" xfId="0" applyFont="1" applyBorder="1" applyAlignment="1">
      <alignment horizontal="center" vertical="center" wrapText="1"/>
    </xf>
    <xf numFmtId="0" fontId="0" fillId="0" borderId="11" xfId="0" applyBorder="1" applyAlignment="1">
      <alignment horizontal="center" vertical="center" wrapText="1"/>
    </xf>
    <xf numFmtId="9" fontId="78" fillId="0" borderId="22" xfId="42" applyFont="1" applyFill="1" applyBorder="1" applyAlignment="1">
      <alignment horizontal="center" vertical="center"/>
      <protection/>
    </xf>
    <xf numFmtId="0" fontId="77" fillId="0" borderId="11" xfId="0" applyFont="1" applyBorder="1" applyAlignment="1">
      <alignment horizontal="justify" vertical="center" wrapText="1"/>
    </xf>
    <xf numFmtId="0" fontId="78" fillId="0" borderId="16" xfId="0" applyFont="1" applyBorder="1" applyAlignment="1">
      <alignment horizontal="left" vertical="center" wrapText="1"/>
    </xf>
    <xf numFmtId="0" fontId="78" fillId="0" borderId="13" xfId="0" applyFont="1" applyBorder="1" applyAlignment="1">
      <alignment horizontal="center" vertical="center"/>
    </xf>
    <xf numFmtId="0" fontId="77" fillId="0" borderId="13" xfId="0" applyFont="1" applyBorder="1" applyAlignment="1">
      <alignment horizontal="justify" vertical="center" wrapText="1"/>
    </xf>
    <xf numFmtId="0" fontId="78" fillId="0" borderId="18" xfId="0" applyFont="1" applyBorder="1" applyAlignment="1">
      <alignment horizontal="left" vertical="center" wrapText="1"/>
    </xf>
    <xf numFmtId="0" fontId="78" fillId="36" borderId="11" xfId="0" applyFont="1" applyFill="1" applyBorder="1" applyAlignment="1">
      <alignment horizontal="center" vertical="center" wrapText="1"/>
    </xf>
    <xf numFmtId="0" fontId="77" fillId="36" borderId="11" xfId="0" applyFont="1" applyFill="1" applyBorder="1" applyAlignment="1">
      <alignment horizontal="center" vertical="center" wrapText="1"/>
    </xf>
    <xf numFmtId="0" fontId="77" fillId="37" borderId="11" xfId="0" applyFont="1" applyFill="1" applyBorder="1" applyAlignment="1">
      <alignment horizontal="center" vertical="center" wrapText="1"/>
    </xf>
    <xf numFmtId="0" fontId="78" fillId="38" borderId="11" xfId="0" applyFont="1" applyFill="1" applyBorder="1" applyAlignment="1">
      <alignment horizontal="center" vertical="center" wrapText="1"/>
    </xf>
    <xf numFmtId="2" fontId="78" fillId="33" borderId="11" xfId="0" applyNumberFormat="1" applyFont="1" applyFill="1" applyBorder="1" applyAlignment="1">
      <alignment horizontal="center" vertical="center" wrapText="1"/>
    </xf>
    <xf numFmtId="0" fontId="77" fillId="37" borderId="0" xfId="0" applyFont="1" applyFill="1" applyAlignment="1">
      <alignment vertical="center" wrapText="1"/>
    </xf>
    <xf numFmtId="0" fontId="77" fillId="36" borderId="23" xfId="0" applyFont="1" applyFill="1" applyBorder="1" applyAlignment="1">
      <alignment horizontal="center" vertical="center" wrapText="1"/>
    </xf>
    <xf numFmtId="0" fontId="78" fillId="39" borderId="11" xfId="0" applyFont="1" applyFill="1" applyBorder="1" applyAlignment="1">
      <alignment horizontal="center" vertical="center" wrapText="1"/>
    </xf>
    <xf numFmtId="176" fontId="85" fillId="38" borderId="11" xfId="0" applyNumberFormat="1" applyFont="1" applyFill="1" applyBorder="1" applyAlignment="1">
      <alignment horizontal="center" vertical="center" wrapText="1"/>
    </xf>
    <xf numFmtId="0" fontId="0" fillId="40" borderId="11" xfId="0" applyFill="1" applyBorder="1" applyAlignment="1">
      <alignment horizontal="center" vertical="center" wrapText="1"/>
    </xf>
    <xf numFmtId="176" fontId="86" fillId="38" borderId="11" xfId="0" applyNumberFormat="1" applyFont="1" applyFill="1" applyBorder="1" applyAlignment="1">
      <alignment horizontal="center" vertical="center" wrapText="1"/>
    </xf>
    <xf numFmtId="0" fontId="87" fillId="40"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88" fillId="0" borderId="0" xfId="0" applyFont="1" applyAlignment="1">
      <alignment horizontal="center" vertical="center"/>
    </xf>
    <xf numFmtId="0" fontId="78" fillId="0" borderId="0" xfId="0" applyFont="1" applyAlignment="1">
      <alignment horizontal="left" vertical="center"/>
    </xf>
    <xf numFmtId="0" fontId="80" fillId="35" borderId="24" xfId="0" applyFont="1" applyFill="1" applyBorder="1" applyAlignment="1">
      <alignment horizontal="right" vertical="center"/>
    </xf>
    <xf numFmtId="0" fontId="78" fillId="0" borderId="11" xfId="0" applyFont="1" applyFill="1" applyBorder="1" applyAlignment="1">
      <alignment horizontal="center" vertical="center"/>
    </xf>
    <xf numFmtId="0" fontId="78" fillId="0" borderId="11"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8" fillId="0" borderId="25" xfId="0" applyFont="1" applyFill="1" applyBorder="1" applyAlignment="1">
      <alignment horizontal="left" vertical="center"/>
    </xf>
    <xf numFmtId="0" fontId="78" fillId="41"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79" fillId="0" borderId="0" xfId="0" applyFont="1" applyAlignment="1">
      <alignment horizontal="left" vertical="center" wrapText="1"/>
    </xf>
    <xf numFmtId="0" fontId="77" fillId="36" borderId="11" xfId="0" applyFont="1" applyFill="1" applyBorder="1" applyAlignment="1">
      <alignment horizontal="center" vertical="center" wrapText="1"/>
    </xf>
    <xf numFmtId="0" fontId="77" fillId="37" borderId="11" xfId="0" applyFont="1" applyFill="1" applyBorder="1" applyAlignment="1">
      <alignment horizontal="center" vertical="center" wrapText="1"/>
    </xf>
    <xf numFmtId="2" fontId="78" fillId="33" borderId="11" xfId="0" applyNumberFormat="1" applyFont="1" applyFill="1" applyBorder="1" applyAlignment="1">
      <alignment horizontal="center" vertical="center" wrapText="1"/>
    </xf>
    <xf numFmtId="0" fontId="77" fillId="36" borderId="26" xfId="0" applyFont="1" applyFill="1" applyBorder="1" applyAlignment="1">
      <alignment horizontal="center" vertical="center" wrapText="1"/>
    </xf>
    <xf numFmtId="0" fontId="89" fillId="0" borderId="25" xfId="0" applyFont="1" applyFill="1" applyBorder="1" applyAlignment="1">
      <alignment horizontal="center" vertical="center"/>
    </xf>
    <xf numFmtId="0" fontId="78" fillId="39" borderId="11" xfId="0" applyFont="1" applyFill="1" applyBorder="1" applyAlignment="1">
      <alignment horizontal="center" vertical="center" wrapText="1"/>
    </xf>
    <xf numFmtId="0" fontId="88" fillId="0" borderId="11" xfId="0" applyFont="1" applyFill="1" applyBorder="1" applyAlignment="1">
      <alignment horizontal="center" vertical="center" wrapText="1"/>
    </xf>
    <xf numFmtId="9" fontId="0" fillId="0" borderId="0" xfId="0" applyNumberFormat="1" applyAlignment="1">
      <alignment horizontal="center" vertical="center"/>
    </xf>
    <xf numFmtId="9" fontId="0" fillId="0" borderId="0" xfId="42" applyFill="1" applyAlignment="1">
      <alignment vertical="center"/>
      <protection/>
    </xf>
    <xf numFmtId="0" fontId="90" fillId="0" borderId="0" xfId="0" applyFont="1" applyAlignment="1">
      <alignment vertical="center"/>
    </xf>
    <xf numFmtId="0" fontId="90" fillId="0" borderId="0" xfId="0" applyFont="1" applyAlignment="1">
      <alignment horizontal="left" vertical="center"/>
    </xf>
    <xf numFmtId="0" fontId="91" fillId="0" borderId="0" xfId="0" applyFont="1" applyAlignment="1">
      <alignment horizontal="left" vertical="center"/>
    </xf>
    <xf numFmtId="0" fontId="90" fillId="0" borderId="0" xfId="0" applyFont="1" applyAlignment="1">
      <alignment horizontal="right" vertical="center" wrapText="1"/>
    </xf>
    <xf numFmtId="9" fontId="90" fillId="0" borderId="10" xfId="42" applyFont="1" applyFill="1" applyBorder="1" applyAlignment="1">
      <alignment horizontal="center" vertical="center"/>
      <protection/>
    </xf>
    <xf numFmtId="0" fontId="90" fillId="0" borderId="0" xfId="0" applyFont="1" applyAlignment="1">
      <alignment horizontal="center" vertical="center"/>
    </xf>
    <xf numFmtId="9" fontId="90" fillId="33" borderId="11" xfId="0" applyNumberFormat="1" applyFont="1" applyFill="1" applyBorder="1" applyAlignment="1">
      <alignment horizontal="center" vertical="center"/>
    </xf>
    <xf numFmtId="0" fontId="90" fillId="34" borderId="11" xfId="0" applyFont="1" applyFill="1" applyBorder="1" applyAlignment="1">
      <alignment horizontal="center" vertical="center"/>
    </xf>
    <xf numFmtId="0" fontId="90" fillId="34" borderId="12" xfId="0" applyFont="1" applyFill="1" applyBorder="1" applyAlignment="1">
      <alignment horizontal="center" vertical="center"/>
    </xf>
    <xf numFmtId="0" fontId="90" fillId="34" borderId="11" xfId="0" applyFont="1" applyFill="1" applyBorder="1" applyAlignment="1">
      <alignment horizontal="left" vertical="center" wrapText="1"/>
    </xf>
    <xf numFmtId="0" fontId="90" fillId="34" borderId="13" xfId="0" applyFont="1" applyFill="1" applyBorder="1" applyAlignment="1">
      <alignment horizontal="center" vertical="center"/>
    </xf>
    <xf numFmtId="0" fontId="90" fillId="34" borderId="11" xfId="0" applyFont="1" applyFill="1" applyBorder="1" applyAlignment="1">
      <alignment horizontal="center" vertical="center" wrapText="1"/>
    </xf>
    <xf numFmtId="0" fontId="90" fillId="0" borderId="11" xfId="0" applyFont="1" applyBorder="1" applyAlignment="1">
      <alignment horizontal="center" vertical="center"/>
    </xf>
    <xf numFmtId="0" fontId="90" fillId="0" borderId="11" xfId="0" applyFont="1" applyBorder="1" applyAlignment="1">
      <alignment horizontal="justify" vertical="center" wrapText="1"/>
    </xf>
    <xf numFmtId="0" fontId="91" fillId="0" borderId="0" xfId="0" applyFont="1" applyAlignment="1">
      <alignment vertical="center" wrapText="1"/>
    </xf>
    <xf numFmtId="0" fontId="90" fillId="0" borderId="14" xfId="0" applyFont="1" applyBorder="1" applyAlignment="1">
      <alignment horizontal="center" vertical="center"/>
    </xf>
    <xf numFmtId="0" fontId="90" fillId="0" borderId="15" xfId="0" applyFont="1" applyBorder="1" applyAlignment="1">
      <alignment horizontal="center" vertical="center"/>
    </xf>
    <xf numFmtId="0" fontId="90" fillId="0" borderId="11" xfId="0" applyFont="1" applyBorder="1" applyAlignment="1">
      <alignment horizontal="center" vertical="center" wrapText="1"/>
    </xf>
    <xf numFmtId="0" fontId="90" fillId="0" borderId="0" xfId="0" applyFont="1" applyAlignment="1">
      <alignment vertical="center" wrapText="1"/>
    </xf>
    <xf numFmtId="0" fontId="90" fillId="0" borderId="16" xfId="0" applyFont="1" applyBorder="1" applyAlignment="1">
      <alignment horizontal="left" vertical="center" wrapText="1"/>
    </xf>
    <xf numFmtId="0" fontId="90" fillId="0" borderId="17" xfId="0" applyFont="1" applyBorder="1" applyAlignment="1">
      <alignment horizontal="center" vertical="center"/>
    </xf>
    <xf numFmtId="0" fontId="90" fillId="0" borderId="11" xfId="0" applyFont="1" applyBorder="1" applyAlignment="1">
      <alignment vertical="center" wrapText="1"/>
    </xf>
    <xf numFmtId="0" fontId="90" fillId="0" borderId="11" xfId="0" applyFont="1" applyBorder="1" applyAlignment="1">
      <alignment vertical="center"/>
    </xf>
    <xf numFmtId="0" fontId="90" fillId="0" borderId="18" xfId="0" applyFont="1" applyBorder="1" applyAlignment="1">
      <alignment horizontal="left" vertical="center" wrapText="1"/>
    </xf>
    <xf numFmtId="0" fontId="90" fillId="0" borderId="19" xfId="0" applyFont="1" applyBorder="1" applyAlignment="1">
      <alignment horizontal="center" vertical="center"/>
    </xf>
    <xf numFmtId="0" fontId="90" fillId="0" borderId="20" xfId="0" applyFont="1" applyBorder="1" applyAlignment="1">
      <alignment horizontal="center" vertical="center"/>
    </xf>
    <xf numFmtId="0" fontId="90" fillId="0" borderId="13" xfId="0" applyFont="1" applyBorder="1" applyAlignment="1">
      <alignment horizontal="center" vertical="center" wrapText="1"/>
    </xf>
    <xf numFmtId="0" fontId="90" fillId="0" borderId="21" xfId="0" applyFont="1" applyBorder="1" applyAlignment="1">
      <alignment horizontal="center" vertical="center"/>
    </xf>
    <xf numFmtId="0" fontId="90" fillId="35" borderId="12" xfId="0" applyFont="1" applyFill="1" applyBorder="1" applyAlignment="1">
      <alignment vertical="center" wrapText="1"/>
    </xf>
    <xf numFmtId="0" fontId="90" fillId="35" borderId="11" xfId="0" applyFont="1" applyFill="1" applyBorder="1" applyAlignment="1">
      <alignment vertical="center" wrapText="1"/>
    </xf>
    <xf numFmtId="0" fontId="90" fillId="33" borderId="11" xfId="0" applyFont="1" applyFill="1" applyBorder="1" applyAlignment="1">
      <alignment vertical="center" wrapText="1"/>
    </xf>
    <xf numFmtId="0" fontId="90" fillId="0" borderId="16" xfId="0" applyFont="1" applyBorder="1" applyAlignment="1">
      <alignment vertical="center" wrapText="1"/>
    </xf>
    <xf numFmtId="0" fontId="90" fillId="0" borderId="14" xfId="0" applyFont="1" applyBorder="1" applyAlignment="1">
      <alignment vertical="center"/>
    </xf>
    <xf numFmtId="0" fontId="90" fillId="0" borderId="15" xfId="0" applyFont="1" applyBorder="1" applyAlignment="1">
      <alignment vertical="center"/>
    </xf>
    <xf numFmtId="0" fontId="90" fillId="0" borderId="17" xfId="0" applyFont="1" applyBorder="1" applyAlignment="1">
      <alignment vertical="center"/>
    </xf>
    <xf numFmtId="0" fontId="90" fillId="0" borderId="16" xfId="0" applyFont="1" applyBorder="1" applyAlignment="1">
      <alignment vertical="center"/>
    </xf>
    <xf numFmtId="0" fontId="90" fillId="0" borderId="21" xfId="0" applyFont="1" applyBorder="1" applyAlignment="1">
      <alignment vertical="center"/>
    </xf>
    <xf numFmtId="0" fontId="90" fillId="34" borderId="13" xfId="0" applyFont="1" applyFill="1" applyBorder="1" applyAlignment="1">
      <alignment horizontal="left" vertical="center" wrapText="1"/>
    </xf>
    <xf numFmtId="0" fontId="90" fillId="0" borderId="11" xfId="0" applyFont="1" applyFill="1" applyBorder="1" applyAlignment="1">
      <alignment horizontal="center" vertical="center"/>
    </xf>
    <xf numFmtId="0" fontId="91" fillId="0" borderId="16" xfId="0" applyFont="1" applyBorder="1" applyAlignment="1">
      <alignment horizontal="justify" vertical="center" wrapText="1"/>
    </xf>
    <xf numFmtId="0" fontId="90" fillId="0" borderId="14" xfId="0" applyFont="1" applyFill="1" applyBorder="1" applyAlignment="1">
      <alignment horizontal="center" vertical="center"/>
    </xf>
    <xf numFmtId="0" fontId="90" fillId="0" borderId="15" xfId="0" applyFont="1" applyFill="1" applyBorder="1" applyAlignment="1">
      <alignment horizontal="center" vertical="center"/>
    </xf>
    <xf numFmtId="0" fontId="90" fillId="0" borderId="11" xfId="0" applyFont="1" applyFill="1" applyBorder="1" applyAlignment="1">
      <alignment horizontal="center" vertical="center" wrapText="1"/>
    </xf>
    <xf numFmtId="0" fontId="90" fillId="0" borderId="0" xfId="0" applyFont="1" applyFill="1" applyAlignment="1">
      <alignment vertical="center"/>
    </xf>
    <xf numFmtId="0" fontId="90" fillId="0" borderId="17" xfId="0" applyFont="1" applyFill="1" applyBorder="1" applyAlignment="1">
      <alignment horizontal="center" vertical="center"/>
    </xf>
    <xf numFmtId="0" fontId="91" fillId="0" borderId="16" xfId="0" applyFont="1" applyBorder="1" applyAlignment="1">
      <alignment vertical="center" wrapText="1"/>
    </xf>
    <xf numFmtId="0" fontId="90" fillId="0" borderId="16" xfId="0" applyFont="1" applyBorder="1" applyAlignment="1">
      <alignment horizontal="justify" vertical="center" wrapText="1"/>
    </xf>
    <xf numFmtId="0" fontId="90" fillId="33" borderId="13" xfId="0" applyFont="1" applyFill="1" applyBorder="1" applyAlignment="1">
      <alignment vertical="center" wrapText="1"/>
    </xf>
    <xf numFmtId="0" fontId="92" fillId="0" borderId="0" xfId="0" applyFont="1" applyAlignment="1">
      <alignment vertical="center"/>
    </xf>
    <xf numFmtId="0" fontId="93" fillId="0" borderId="0" xfId="0" applyFont="1" applyAlignment="1">
      <alignment horizontal="left" vertical="center"/>
    </xf>
    <xf numFmtId="0" fontId="92" fillId="0" borderId="0" xfId="0" applyFont="1" applyAlignment="1">
      <alignment horizontal="right" vertical="center" wrapText="1"/>
    </xf>
    <xf numFmtId="9" fontId="92" fillId="0" borderId="22" xfId="42" applyFont="1" applyFill="1" applyBorder="1" applyAlignment="1">
      <alignment horizontal="center" vertical="center"/>
      <protection/>
    </xf>
    <xf numFmtId="0" fontId="92" fillId="0" borderId="0" xfId="0" applyFont="1" applyAlignment="1">
      <alignment horizontal="left" vertical="center"/>
    </xf>
    <xf numFmtId="0" fontId="92" fillId="0" borderId="0" xfId="0" applyFont="1" applyAlignment="1">
      <alignment horizontal="center" vertical="center"/>
    </xf>
    <xf numFmtId="9" fontId="92" fillId="33" borderId="11" xfId="0" applyNumberFormat="1" applyFont="1" applyFill="1" applyBorder="1" applyAlignment="1">
      <alignment horizontal="center" vertical="center"/>
    </xf>
    <xf numFmtId="0" fontId="92" fillId="34" borderId="11" xfId="0" applyFont="1" applyFill="1" applyBorder="1" applyAlignment="1">
      <alignment horizontal="center" vertical="center"/>
    </xf>
    <xf numFmtId="0" fontId="92" fillId="34" borderId="13" xfId="0" applyFont="1" applyFill="1" applyBorder="1" applyAlignment="1">
      <alignment horizontal="center" vertical="center"/>
    </xf>
    <xf numFmtId="0" fontId="92" fillId="34" borderId="27" xfId="0" applyFont="1" applyFill="1" applyBorder="1" applyAlignment="1">
      <alignment horizontal="center" vertical="center"/>
    </xf>
    <xf numFmtId="0" fontId="92" fillId="34" borderId="11" xfId="0" applyFont="1" applyFill="1" applyBorder="1" applyAlignment="1">
      <alignment horizontal="left" vertical="center" wrapText="1"/>
    </xf>
    <xf numFmtId="0" fontId="92" fillId="34" borderId="11" xfId="0" applyFont="1" applyFill="1" applyBorder="1" applyAlignment="1">
      <alignment horizontal="center" vertical="center" wrapText="1"/>
    </xf>
    <xf numFmtId="0" fontId="92" fillId="0" borderId="16" xfId="0" applyFont="1" applyBorder="1" applyAlignment="1">
      <alignment horizontal="center" vertical="center"/>
    </xf>
    <xf numFmtId="0" fontId="92" fillId="0" borderId="11" xfId="0" applyFont="1" applyBorder="1" applyAlignment="1">
      <alignment vertical="center" wrapText="1"/>
    </xf>
    <xf numFmtId="0" fontId="92" fillId="0" borderId="28" xfId="0" applyFont="1" applyBorder="1" applyAlignment="1">
      <alignment horizontal="left" vertical="center" wrapText="1"/>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92" fillId="0" borderId="11" xfId="0" applyFont="1" applyBorder="1" applyAlignment="1">
      <alignment horizontal="center" vertical="center" wrapText="1"/>
    </xf>
    <xf numFmtId="0" fontId="92" fillId="0" borderId="11" xfId="0" applyFont="1" applyBorder="1" applyAlignment="1">
      <alignment horizontal="center" vertical="center"/>
    </xf>
    <xf numFmtId="0" fontId="92" fillId="0" borderId="17" xfId="0" applyFont="1" applyBorder="1" applyAlignment="1">
      <alignment horizontal="center" vertical="center"/>
    </xf>
    <xf numFmtId="0" fontId="92" fillId="0" borderId="21" xfId="0" applyFont="1" applyBorder="1" applyAlignment="1">
      <alignment horizontal="center" vertical="center"/>
    </xf>
    <xf numFmtId="0" fontId="92" fillId="35" borderId="12" xfId="0" applyFont="1" applyFill="1" applyBorder="1" applyAlignment="1">
      <alignment vertical="center" wrapText="1"/>
    </xf>
    <xf numFmtId="0" fontId="92" fillId="33" borderId="11" xfId="0" applyFont="1" applyFill="1" applyBorder="1" applyAlignment="1">
      <alignment vertical="center" wrapText="1"/>
    </xf>
    <xf numFmtId="9" fontId="92" fillId="0" borderId="10" xfId="42" applyFont="1" applyFill="1" applyBorder="1" applyAlignment="1">
      <alignment horizontal="center" vertical="center"/>
      <protection/>
    </xf>
    <xf numFmtId="0" fontId="92" fillId="34" borderId="13" xfId="0" applyFont="1" applyFill="1" applyBorder="1" applyAlignment="1">
      <alignment horizontal="left" vertical="center" wrapText="1"/>
    </xf>
    <xf numFmtId="0" fontId="92" fillId="0" borderId="16" xfId="0" applyFont="1" applyBorder="1" applyAlignment="1">
      <alignment vertical="center" wrapText="1"/>
    </xf>
    <xf numFmtId="0" fontId="92" fillId="0" borderId="14" xfId="0" applyFont="1" applyBorder="1" applyAlignment="1">
      <alignment vertical="center"/>
    </xf>
    <xf numFmtId="0" fontId="92" fillId="0" borderId="15" xfId="0" applyFont="1" applyBorder="1" applyAlignment="1">
      <alignment vertical="center"/>
    </xf>
    <xf numFmtId="0" fontId="92" fillId="0" borderId="11" xfId="0" applyFont="1" applyBorder="1" applyAlignment="1">
      <alignment vertical="center"/>
    </xf>
    <xf numFmtId="0" fontId="92" fillId="0" borderId="17" xfId="0" applyFont="1" applyBorder="1" applyAlignment="1">
      <alignment vertical="center"/>
    </xf>
    <xf numFmtId="0" fontId="92" fillId="0" borderId="21" xfId="0" applyFont="1" applyBorder="1" applyAlignment="1">
      <alignment vertical="center"/>
    </xf>
    <xf numFmtId="0" fontId="92" fillId="0" borderId="16" xfId="0" applyFont="1" applyBorder="1" applyAlignment="1">
      <alignment vertical="center"/>
    </xf>
    <xf numFmtId="0" fontId="92" fillId="36" borderId="11" xfId="0" applyFont="1" applyFill="1" applyBorder="1" applyAlignment="1">
      <alignment horizontal="center" vertical="center" wrapText="1"/>
    </xf>
    <xf numFmtId="0" fontId="92" fillId="38" borderId="11" xfId="0" applyFont="1" applyFill="1" applyBorder="1" applyAlignment="1">
      <alignment horizontal="center" vertical="center" wrapText="1"/>
    </xf>
    <xf numFmtId="2" fontId="92" fillId="33" borderId="11" xfId="0" applyNumberFormat="1" applyFont="1" applyFill="1" applyBorder="1" applyAlignment="1">
      <alignment horizontal="center" vertical="center" wrapText="1"/>
    </xf>
    <xf numFmtId="0" fontId="92" fillId="37" borderId="0" xfId="0" applyFont="1" applyFill="1" applyAlignment="1">
      <alignment vertical="center" wrapText="1"/>
    </xf>
    <xf numFmtId="0" fontId="92" fillId="36" borderId="23" xfId="0" applyFont="1" applyFill="1" applyBorder="1" applyAlignment="1">
      <alignment horizontal="center" vertical="center" wrapText="1"/>
    </xf>
    <xf numFmtId="0" fontId="92" fillId="39" borderId="11" xfId="0" applyFont="1" applyFill="1" applyBorder="1" applyAlignment="1">
      <alignment horizontal="center" vertical="center" wrapText="1"/>
    </xf>
    <xf numFmtId="176" fontId="92" fillId="38" borderId="11" xfId="0" applyNumberFormat="1" applyFont="1" applyFill="1" applyBorder="1" applyAlignment="1">
      <alignment horizontal="center" vertical="center" wrapText="1"/>
    </xf>
    <xf numFmtId="0" fontId="92" fillId="40" borderId="11" xfId="0" applyFont="1" applyFill="1" applyBorder="1" applyAlignment="1">
      <alignment horizontal="center" vertical="center" wrapText="1"/>
    </xf>
    <xf numFmtId="0" fontId="82" fillId="0" borderId="0" xfId="0" applyFont="1" applyAlignment="1">
      <alignment vertical="center"/>
    </xf>
    <xf numFmtId="0" fontId="94" fillId="0" borderId="0" xfId="0" applyFont="1" applyAlignment="1">
      <alignment horizontal="center" vertical="center"/>
    </xf>
    <xf numFmtId="0" fontId="90" fillId="0" borderId="0" xfId="0" applyFont="1" applyAlignment="1">
      <alignment horizontal="left" vertical="center"/>
    </xf>
    <xf numFmtId="0" fontId="90" fillId="35" borderId="24" xfId="0" applyFont="1" applyFill="1" applyBorder="1" applyAlignment="1">
      <alignment horizontal="right" vertical="center"/>
    </xf>
    <xf numFmtId="0" fontId="90" fillId="0" borderId="11" xfId="0" applyFont="1" applyFill="1" applyBorder="1" applyAlignment="1">
      <alignment horizontal="center" vertical="center"/>
    </xf>
    <xf numFmtId="0" fontId="90" fillId="0" borderId="11" xfId="0" applyFont="1" applyFill="1" applyBorder="1" applyAlignment="1">
      <alignment horizontal="center" vertical="center" wrapText="1"/>
    </xf>
    <xf numFmtId="0" fontId="90" fillId="0" borderId="25" xfId="0" applyFont="1" applyFill="1" applyBorder="1" applyAlignment="1">
      <alignment horizontal="left" vertical="center"/>
    </xf>
    <xf numFmtId="0" fontId="90" fillId="41" borderId="11" xfId="0" applyFont="1" applyFill="1" applyBorder="1" applyAlignment="1">
      <alignment horizontal="center" vertical="center" wrapText="1"/>
    </xf>
    <xf numFmtId="0" fontId="93" fillId="0" borderId="0" xfId="0" applyFont="1" applyAlignment="1">
      <alignment horizontal="left" vertical="center" wrapText="1"/>
    </xf>
    <xf numFmtId="0" fontId="92" fillId="35" borderId="24" xfId="0" applyFont="1" applyFill="1" applyBorder="1" applyAlignment="1">
      <alignment horizontal="right" vertical="center"/>
    </xf>
    <xf numFmtId="0" fontId="92" fillId="0" borderId="11" xfId="0" applyFont="1" applyFill="1" applyBorder="1" applyAlignment="1">
      <alignment horizontal="center" vertical="center" wrapText="1"/>
    </xf>
    <xf numFmtId="0" fontId="92" fillId="36" borderId="11" xfId="0" applyFont="1" applyFill="1" applyBorder="1" applyAlignment="1">
      <alignment horizontal="center" vertical="center" wrapText="1"/>
    </xf>
    <xf numFmtId="0" fontId="92" fillId="37" borderId="11" xfId="0" applyFont="1" applyFill="1" applyBorder="1" applyAlignment="1">
      <alignment horizontal="center" vertical="center" wrapText="1"/>
    </xf>
    <xf numFmtId="2" fontId="92" fillId="33" borderId="11" xfId="0" applyNumberFormat="1" applyFont="1" applyFill="1" applyBorder="1" applyAlignment="1">
      <alignment horizontal="center" vertical="center" wrapText="1"/>
    </xf>
    <xf numFmtId="0" fontId="92" fillId="36" borderId="26" xfId="0" applyFont="1" applyFill="1" applyBorder="1" applyAlignment="1">
      <alignment horizontal="center" vertical="center" wrapText="1"/>
    </xf>
    <xf numFmtId="0" fontId="93" fillId="0" borderId="25" xfId="0" applyFont="1" applyFill="1" applyBorder="1" applyAlignment="1">
      <alignment horizontal="center" vertical="center"/>
    </xf>
    <xf numFmtId="0" fontId="92" fillId="39" borderId="11" xfId="0" applyFont="1" applyFill="1" applyBorder="1" applyAlignment="1">
      <alignment horizontal="center" vertical="center" wrapText="1"/>
    </xf>
    <xf numFmtId="0" fontId="78" fillId="34" borderId="13" xfId="0" applyFont="1" applyFill="1" applyBorder="1" applyAlignment="1">
      <alignment horizontal="left" vertical="center" wrapText="1"/>
    </xf>
    <xf numFmtId="0" fontId="77" fillId="0" borderId="11" xfId="0" applyFont="1" applyFill="1" applyBorder="1" applyAlignment="1">
      <alignment horizontal="center" vertical="center"/>
    </xf>
    <xf numFmtId="0" fontId="95" fillId="0" borderId="16" xfId="0" applyFont="1" applyBorder="1" applyAlignment="1">
      <alignment horizontal="justify"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0" xfId="0" applyFont="1" applyFill="1" applyAlignment="1">
      <alignment vertical="center"/>
    </xf>
    <xf numFmtId="0" fontId="77" fillId="0" borderId="17" xfId="0" applyFont="1" applyFill="1" applyBorder="1" applyAlignment="1">
      <alignment horizontal="center" vertical="center"/>
    </xf>
    <xf numFmtId="0" fontId="95" fillId="0" borderId="16" xfId="0" applyFont="1" applyBorder="1" applyAlignment="1">
      <alignment vertical="center" wrapText="1"/>
    </xf>
    <xf numFmtId="0" fontId="77" fillId="0" borderId="16" xfId="0" applyFont="1" applyBorder="1" applyAlignment="1">
      <alignment horizontal="justify" vertical="center" wrapText="1"/>
    </xf>
    <xf numFmtId="0" fontId="77" fillId="0" borderId="17" xfId="0" applyFont="1" applyBorder="1" applyAlignment="1">
      <alignment horizontal="justify" vertical="center" wrapText="1"/>
    </xf>
    <xf numFmtId="0" fontId="77" fillId="0" borderId="21" xfId="0" applyFont="1" applyBorder="1" applyAlignment="1">
      <alignment horizontal="justify" vertical="center" wrapText="1"/>
    </xf>
    <xf numFmtId="0" fontId="77" fillId="0" borderId="11" xfId="0" applyFont="1" applyFill="1" applyBorder="1" applyAlignment="1">
      <alignment horizontal="center" vertical="center"/>
    </xf>
    <xf numFmtId="0" fontId="96" fillId="0" borderId="0" xfId="0" applyFont="1" applyAlignment="1">
      <alignment vertical="center" wrapText="1"/>
    </xf>
    <xf numFmtId="0" fontId="77" fillId="0" borderId="0" xfId="0" applyFont="1" applyAlignment="1">
      <alignment vertical="center" wrapText="1"/>
    </xf>
    <xf numFmtId="0" fontId="83" fillId="0" borderId="16" xfId="0" applyFont="1" applyBorder="1" applyAlignment="1">
      <alignment horizontal="left" vertical="center" wrapText="1"/>
    </xf>
    <xf numFmtId="0" fontId="77" fillId="0" borderId="16" xfId="0" applyFont="1" applyBorder="1" applyAlignment="1">
      <alignment horizontal="left" vertical="center" wrapText="1"/>
    </xf>
    <xf numFmtId="0" fontId="77" fillId="0" borderId="18" xfId="0" applyFont="1" applyBorder="1" applyAlignment="1">
      <alignment horizontal="left" vertical="center" wrapText="1"/>
    </xf>
    <xf numFmtId="0" fontId="83" fillId="0" borderId="18" xfId="0" applyFont="1" applyBorder="1" applyAlignment="1">
      <alignment horizontal="left" vertical="center" wrapText="1"/>
    </xf>
    <xf numFmtId="0" fontId="78" fillId="34" borderId="27" xfId="0" applyFont="1" applyFill="1" applyBorder="1" applyAlignment="1">
      <alignment horizontal="center" vertical="center"/>
    </xf>
    <xf numFmtId="0" fontId="78" fillId="0" borderId="16" xfId="0" applyFont="1" applyBorder="1" applyAlignment="1">
      <alignment horizontal="center" vertical="center"/>
    </xf>
    <xf numFmtId="0" fontId="78" fillId="0" borderId="0" xfId="0" applyFont="1" applyAlignment="1">
      <alignment horizontal="right" vertical="top" wrapText="1"/>
    </xf>
    <xf numFmtId="0" fontId="78" fillId="0" borderId="0" xfId="0" applyFont="1" applyAlignment="1">
      <alignment horizontal="left" vertical="top"/>
    </xf>
    <xf numFmtId="0" fontId="78" fillId="34" borderId="11" xfId="0" applyFont="1" applyFill="1" applyBorder="1" applyAlignment="1">
      <alignment horizontal="left" vertical="top" wrapText="1"/>
    </xf>
    <xf numFmtId="0" fontId="77" fillId="0" borderId="11" xfId="0" applyFont="1" applyBorder="1" applyAlignment="1">
      <alignment horizontal="justify" vertical="top" wrapText="1"/>
    </xf>
    <xf numFmtId="0" fontId="96" fillId="0" borderId="0" xfId="0" applyFont="1" applyAlignment="1">
      <alignment vertical="top" wrapText="1"/>
    </xf>
    <xf numFmtId="0" fontId="77" fillId="0" borderId="0" xfId="0" applyFont="1" applyAlignment="1">
      <alignment vertical="top" wrapText="1"/>
    </xf>
    <xf numFmtId="0" fontId="83" fillId="0" borderId="16" xfId="0" applyFont="1" applyBorder="1" applyAlignment="1">
      <alignment horizontal="left" vertical="top" wrapText="1"/>
    </xf>
    <xf numFmtId="0" fontId="77" fillId="0" borderId="16" xfId="0" applyFont="1" applyBorder="1" applyAlignment="1">
      <alignment horizontal="left" vertical="top" wrapText="1"/>
    </xf>
    <xf numFmtId="0" fontId="77" fillId="0" borderId="11" xfId="0" applyFont="1" applyBorder="1" applyAlignment="1">
      <alignment vertical="top" wrapText="1"/>
    </xf>
    <xf numFmtId="0" fontId="77" fillId="0" borderId="11" xfId="0" applyFont="1" applyBorder="1" applyAlignment="1">
      <alignment vertical="top"/>
    </xf>
    <xf numFmtId="0" fontId="77" fillId="0" borderId="18" xfId="0" applyFont="1" applyBorder="1" applyAlignment="1">
      <alignment horizontal="left" vertical="top" wrapText="1"/>
    </xf>
    <xf numFmtId="0" fontId="83" fillId="0" borderId="18" xfId="0" applyFont="1" applyBorder="1" applyAlignment="1">
      <alignment horizontal="left" vertical="top" wrapText="1"/>
    </xf>
    <xf numFmtId="0" fontId="77" fillId="0" borderId="0" xfId="0" applyFont="1" applyAlignment="1">
      <alignment vertical="top"/>
    </xf>
    <xf numFmtId="0" fontId="77" fillId="0" borderId="0" xfId="0" applyFont="1" applyAlignment="1">
      <alignment horizontal="center" vertical="center"/>
    </xf>
    <xf numFmtId="0" fontId="83" fillId="0" borderId="16" xfId="0" applyFont="1" applyBorder="1" applyAlignment="1">
      <alignment vertical="top" wrapText="1"/>
    </xf>
    <xf numFmtId="0" fontId="83" fillId="0" borderId="16" xfId="0" applyFont="1" applyBorder="1" applyAlignment="1">
      <alignment vertical="top"/>
    </xf>
    <xf numFmtId="0" fontId="77" fillId="0" borderId="16" xfId="0" applyFont="1" applyBorder="1" applyAlignment="1">
      <alignment vertical="top"/>
    </xf>
    <xf numFmtId="0" fontId="77" fillId="0" borderId="16" xfId="0" applyFont="1" applyBorder="1" applyAlignment="1">
      <alignment vertical="top" wrapText="1"/>
    </xf>
    <xf numFmtId="0" fontId="78" fillId="34" borderId="13" xfId="0" applyFont="1" applyFill="1" applyBorder="1" applyAlignment="1">
      <alignment horizontal="left" vertical="top" wrapText="1"/>
    </xf>
    <xf numFmtId="0" fontId="95" fillId="0" borderId="16" xfId="0" applyFont="1" applyBorder="1" applyAlignment="1">
      <alignment horizontal="justify" vertical="top" wrapText="1"/>
    </xf>
    <xf numFmtId="0" fontId="95" fillId="0" borderId="16" xfId="0" applyFont="1" applyBorder="1" applyAlignment="1">
      <alignment vertical="top" wrapText="1"/>
    </xf>
    <xf numFmtId="0" fontId="77" fillId="0" borderId="16" xfId="0" applyFont="1" applyBorder="1" applyAlignment="1">
      <alignment horizontal="justify" vertical="top" wrapText="1"/>
    </xf>
    <xf numFmtId="0" fontId="97" fillId="0" borderId="11" xfId="0" applyFont="1" applyBorder="1" applyAlignment="1">
      <alignment horizontal="center" vertical="center"/>
    </xf>
    <xf numFmtId="0" fontId="97" fillId="0" borderId="11" xfId="0" applyFont="1" applyBorder="1" applyAlignment="1">
      <alignment horizontal="justify" vertical="top" wrapText="1"/>
    </xf>
    <xf numFmtId="0" fontId="97" fillId="0" borderId="16" xfId="0" applyFont="1" applyBorder="1" applyAlignment="1">
      <alignment horizontal="left" vertical="top" wrapText="1"/>
    </xf>
    <xf numFmtId="0" fontId="97" fillId="0" borderId="11" xfId="0" applyFont="1" applyBorder="1" applyAlignment="1">
      <alignment vertical="top" wrapText="1"/>
    </xf>
    <xf numFmtId="0" fontId="97" fillId="0" borderId="16" xfId="0" applyFont="1" applyBorder="1" applyAlignment="1">
      <alignment vertical="top" wrapText="1"/>
    </xf>
    <xf numFmtId="0" fontId="77" fillId="0" borderId="11" xfId="0" applyFont="1" applyBorder="1" applyAlignment="1">
      <alignment horizontal="left" vertical="top" wrapText="1"/>
    </xf>
    <xf numFmtId="0" fontId="77" fillId="0" borderId="23" xfId="0" applyFont="1" applyBorder="1" applyAlignment="1">
      <alignment horizontal="justify" vertical="center" wrapText="1"/>
    </xf>
    <xf numFmtId="0" fontId="77" fillId="0" borderId="29" xfId="0" applyFont="1" applyBorder="1" applyAlignment="1">
      <alignment horizontal="justify" vertical="center" wrapText="1"/>
    </xf>
    <xf numFmtId="0" fontId="77" fillId="0" borderId="12" xfId="0" applyFont="1" applyBorder="1" applyAlignment="1">
      <alignment horizontal="center" vertical="center" wrapText="1"/>
    </xf>
    <xf numFmtId="0" fontId="84" fillId="0" borderId="11" xfId="0" applyFont="1" applyBorder="1" applyAlignment="1">
      <alignment vertical="center" wrapText="1"/>
    </xf>
    <xf numFmtId="0" fontId="77" fillId="37" borderId="11" xfId="0" applyFont="1" applyFill="1" applyBorder="1" applyAlignment="1">
      <alignment vertical="center" wrapText="1"/>
    </xf>
    <xf numFmtId="0" fontId="77" fillId="0" borderId="12" xfId="0" applyFont="1" applyFill="1" applyBorder="1" applyAlignment="1">
      <alignment horizontal="center" vertical="center" wrapText="1"/>
    </xf>
    <xf numFmtId="0" fontId="97" fillId="0" borderId="11" xfId="0" applyFont="1" applyBorder="1" applyAlignment="1">
      <alignment horizontal="justify" vertical="center" wrapText="1"/>
    </xf>
    <xf numFmtId="0" fontId="97" fillId="0" borderId="11" xfId="0" applyFont="1" applyFill="1" applyBorder="1" applyAlignment="1">
      <alignment horizontal="center" vertical="center"/>
    </xf>
    <xf numFmtId="0" fontId="97" fillId="0" borderId="16" xfId="0" applyFont="1" applyBorder="1" applyAlignment="1">
      <alignment horizontal="justify" vertical="center" wrapText="1"/>
    </xf>
    <xf numFmtId="0" fontId="97" fillId="0" borderId="11" xfId="0" applyFont="1" applyBorder="1" applyAlignment="1">
      <alignment vertical="center" wrapText="1"/>
    </xf>
    <xf numFmtId="0" fontId="97" fillId="0" borderId="16" xfId="0" applyFont="1" applyBorder="1" applyAlignment="1">
      <alignment vertical="center" wrapText="1"/>
    </xf>
    <xf numFmtId="0" fontId="77" fillId="0" borderId="0" xfId="0" applyFont="1" applyAlignment="1">
      <alignment horizontal="justify" vertical="center"/>
    </xf>
    <xf numFmtId="0" fontId="77" fillId="0" borderId="11" xfId="0" applyFont="1" applyBorder="1" applyAlignment="1">
      <alignment horizontal="left" vertical="center" wrapText="1"/>
    </xf>
    <xf numFmtId="0" fontId="97" fillId="0" borderId="0" xfId="0" applyFont="1" applyAlignment="1">
      <alignment horizontal="center" vertical="center"/>
    </xf>
    <xf numFmtId="0" fontId="77" fillId="0" borderId="0" xfId="0" applyFont="1" applyAlignment="1">
      <alignment horizontal="left" vertical="center" wrapText="1"/>
    </xf>
    <xf numFmtId="0" fontId="97" fillId="0" borderId="0" xfId="0" applyFont="1" applyAlignment="1">
      <alignment vertical="center"/>
    </xf>
    <xf numFmtId="0" fontId="97" fillId="0" borderId="11" xfId="0" applyFont="1" applyBorder="1" applyAlignment="1">
      <alignment vertical="center"/>
    </xf>
    <xf numFmtId="0" fontId="97" fillId="0" borderId="0" xfId="0" applyFont="1" applyAlignment="1">
      <alignment horizontal="justify" vertical="center"/>
    </xf>
    <xf numFmtId="0" fontId="97" fillId="0" borderId="11" xfId="0" applyFont="1" applyBorder="1" applyAlignment="1">
      <alignment horizontal="left" vertical="center" wrapText="1"/>
    </xf>
    <xf numFmtId="0" fontId="98" fillId="0" borderId="0" xfId="0" applyFont="1" applyAlignment="1">
      <alignment vertical="center"/>
    </xf>
    <xf numFmtId="9" fontId="78" fillId="0" borderId="10" xfId="42" applyFont="1" applyFill="1" applyBorder="1" applyAlignment="1">
      <alignment horizontal="center" vertical="center" wrapText="1"/>
      <protection/>
    </xf>
    <xf numFmtId="0" fontId="78" fillId="0" borderId="0" xfId="0" applyFont="1" applyAlignment="1">
      <alignment horizontal="left" vertical="center" wrapText="1"/>
    </xf>
    <xf numFmtId="0" fontId="78" fillId="34" borderId="12" xfId="0" applyFont="1" applyFill="1" applyBorder="1" applyAlignment="1">
      <alignment horizontal="center" vertical="center" wrapText="1"/>
    </xf>
    <xf numFmtId="0" fontId="77" fillId="0" borderId="0" xfId="0" applyFont="1" applyAlignment="1">
      <alignment horizontal="center" vertical="center" wrapText="1"/>
    </xf>
    <xf numFmtId="0" fontId="97" fillId="0" borderId="0" xfId="0" applyFont="1" applyAlignment="1">
      <alignment vertical="center" wrapText="1"/>
    </xf>
    <xf numFmtId="0" fontId="97" fillId="0" borderId="11" xfId="0" applyFont="1" applyBorder="1" applyAlignment="1">
      <alignment horizontal="center" vertical="center" wrapText="1"/>
    </xf>
    <xf numFmtId="0" fontId="97" fillId="0" borderId="16" xfId="0" applyFont="1" applyBorder="1" applyAlignment="1">
      <alignment horizontal="left" vertical="center" wrapText="1"/>
    </xf>
    <xf numFmtId="0" fontId="77" fillId="37" borderId="0" xfId="0" applyFont="1" applyFill="1" applyAlignment="1">
      <alignment horizontal="center" vertical="center" wrapText="1"/>
    </xf>
    <xf numFmtId="0" fontId="77" fillId="0" borderId="28" xfId="0" applyFont="1" applyBorder="1" applyAlignment="1">
      <alignment horizontal="left" vertical="center" wrapText="1"/>
    </xf>
    <xf numFmtId="0" fontId="77" fillId="0" borderId="16" xfId="0" applyFont="1" applyBorder="1" applyAlignment="1">
      <alignment horizontal="center" vertical="center"/>
    </xf>
    <xf numFmtId="0" fontId="77" fillId="0" borderId="24" xfId="0" applyFont="1" applyBorder="1" applyAlignment="1">
      <alignment vertical="center"/>
    </xf>
    <xf numFmtId="0" fontId="99" fillId="0" borderId="11" xfId="0" applyFont="1" applyBorder="1" applyAlignment="1">
      <alignment horizontal="center" vertical="center" wrapText="1"/>
    </xf>
    <xf numFmtId="0" fontId="78" fillId="0" borderId="11" xfId="0" applyFont="1" applyBorder="1" applyAlignment="1">
      <alignment vertical="center" wrapText="1"/>
    </xf>
    <xf numFmtId="0" fontId="85" fillId="0" borderId="15" xfId="0" applyFont="1" applyBorder="1" applyAlignment="1">
      <alignment horizontal="center" vertical="center" wrapText="1"/>
    </xf>
    <xf numFmtId="0" fontId="77" fillId="0" borderId="28" xfId="0" applyFont="1" applyBorder="1" applyAlignment="1">
      <alignment vertical="center" wrapText="1"/>
    </xf>
    <xf numFmtId="0" fontId="83" fillId="0" borderId="28" xfId="0" applyFont="1" applyBorder="1" applyAlignment="1">
      <alignment vertical="center"/>
    </xf>
    <xf numFmtId="0" fontId="78" fillId="0" borderId="16" xfId="0" applyFont="1" applyBorder="1" applyAlignment="1">
      <alignment vertical="center" wrapText="1"/>
    </xf>
    <xf numFmtId="0" fontId="85" fillId="0" borderId="11" xfId="0" applyFont="1" applyBorder="1" applyAlignment="1">
      <alignment horizontal="center" vertical="center" wrapText="1"/>
    </xf>
    <xf numFmtId="0" fontId="77" fillId="0" borderId="11" xfId="0" applyFont="1" applyFill="1" applyBorder="1" applyAlignment="1">
      <alignment vertical="center"/>
    </xf>
    <xf numFmtId="0" fontId="77" fillId="0" borderId="21" xfId="0" applyFont="1" applyFill="1" applyBorder="1" applyAlignment="1">
      <alignment horizontal="center" vertical="center"/>
    </xf>
    <xf numFmtId="0" fontId="77" fillId="0" borderId="19" xfId="0" applyFont="1" applyBorder="1" applyAlignment="1">
      <alignment vertical="center"/>
    </xf>
    <xf numFmtId="0" fontId="77" fillId="0" borderId="30" xfId="0" applyFont="1" applyBorder="1" applyAlignment="1">
      <alignment vertical="center"/>
    </xf>
    <xf numFmtId="0" fontId="77" fillId="0" borderId="31" xfId="0" applyFont="1" applyBorder="1" applyAlignment="1">
      <alignment vertical="center" wrapText="1"/>
    </xf>
    <xf numFmtId="0" fontId="77" fillId="0" borderId="32" xfId="0" applyFont="1" applyBorder="1" applyAlignment="1">
      <alignment horizontal="center" vertical="center" wrapText="1"/>
    </xf>
    <xf numFmtId="0" fontId="77" fillId="0" borderId="31" xfId="0" applyFont="1" applyBorder="1" applyAlignment="1">
      <alignment horizontal="left" vertical="center" wrapText="1"/>
    </xf>
    <xf numFmtId="0" fontId="77" fillId="0" borderId="33" xfId="0" applyFont="1" applyBorder="1" applyAlignment="1">
      <alignment horizontal="center" vertical="center" wrapText="1"/>
    </xf>
    <xf numFmtId="0" fontId="77" fillId="0" borderId="21" xfId="0" applyFont="1" applyBorder="1" applyAlignment="1">
      <alignment horizontal="center" vertical="center" wrapText="1"/>
    </xf>
    <xf numFmtId="0" fontId="100" fillId="0" borderId="11" xfId="0" applyFont="1" applyBorder="1" applyAlignment="1">
      <alignment horizontal="justify" vertical="center" wrapText="1"/>
    </xf>
    <xf numFmtId="0" fontId="100" fillId="0" borderId="0" xfId="0" applyFont="1" applyAlignment="1">
      <alignment vertical="center"/>
    </xf>
    <xf numFmtId="0" fontId="100" fillId="0" borderId="11" xfId="0" applyFont="1" applyBorder="1" applyAlignment="1">
      <alignment vertical="center" wrapText="1"/>
    </xf>
    <xf numFmtId="0" fontId="100" fillId="0" borderId="13" xfId="0" applyFont="1" applyBorder="1" applyAlignment="1">
      <alignment horizontal="justify" vertical="center" wrapText="1"/>
    </xf>
    <xf numFmtId="0" fontId="85" fillId="0" borderId="0" xfId="0" applyFont="1" applyAlignment="1">
      <alignment horizontal="center" vertical="center"/>
    </xf>
    <xf numFmtId="0" fontId="100" fillId="0" borderId="11" xfId="0" applyFont="1" applyBorder="1" applyAlignment="1">
      <alignment vertical="center"/>
    </xf>
    <xf numFmtId="0" fontId="85" fillId="0" borderId="11" xfId="0" applyFont="1" applyBorder="1" applyAlignment="1">
      <alignment horizontal="center" vertical="center"/>
    </xf>
    <xf numFmtId="0" fontId="100" fillId="0" borderId="16" xfId="0" applyFont="1" applyBorder="1" applyAlignment="1">
      <alignment horizontal="left" vertical="center" wrapText="1"/>
    </xf>
    <xf numFmtId="0" fontId="85" fillId="0" borderId="16" xfId="0" applyFont="1" applyBorder="1" applyAlignment="1">
      <alignment horizontal="center" vertical="center" wrapText="1"/>
    </xf>
    <xf numFmtId="0" fontId="84" fillId="0" borderId="16" xfId="0" applyFont="1" applyBorder="1" applyAlignment="1">
      <alignment horizontal="left" vertical="center" wrapText="1" indent="1"/>
    </xf>
    <xf numFmtId="0" fontId="100" fillId="0" borderId="16" xfId="0" applyFont="1" applyBorder="1" applyAlignment="1">
      <alignment horizontal="left" vertical="center"/>
    </xf>
    <xf numFmtId="0" fontId="101" fillId="0" borderId="16" xfId="0" applyFont="1" applyBorder="1" applyAlignment="1">
      <alignment horizontal="justify" vertical="center" wrapText="1"/>
    </xf>
    <xf numFmtId="0" fontId="100" fillId="0" borderId="0" xfId="0" applyFont="1" applyAlignment="1">
      <alignment horizontal="left" vertical="center"/>
    </xf>
    <xf numFmtId="0" fontId="78" fillId="0" borderId="11" xfId="0" applyFont="1" applyBorder="1" applyAlignment="1">
      <alignment vertical="center"/>
    </xf>
    <xf numFmtId="0" fontId="78" fillId="0" borderId="16" xfId="0" applyFont="1" applyBorder="1" applyAlignment="1">
      <alignment horizontal="justify" vertical="center" wrapText="1"/>
    </xf>
    <xf numFmtId="0" fontId="83" fillId="0" borderId="28" xfId="0" applyFont="1" applyBorder="1" applyAlignment="1">
      <alignment vertical="center" wrapText="1"/>
    </xf>
    <xf numFmtId="0" fontId="78" fillId="0" borderId="11" xfId="0" applyFont="1" applyBorder="1" applyAlignment="1">
      <alignment horizontal="justify" vertical="center" wrapText="1"/>
    </xf>
    <xf numFmtId="0" fontId="77" fillId="0" borderId="15" xfId="0" applyFont="1" applyBorder="1" applyAlignment="1">
      <alignment horizontal="center" vertical="center"/>
    </xf>
    <xf numFmtId="0" fontId="84" fillId="0" borderId="16" xfId="0" applyFont="1" applyBorder="1" applyAlignment="1">
      <alignment vertical="center" wrapText="1"/>
    </xf>
    <xf numFmtId="0" fontId="77" fillId="34" borderId="11" xfId="0" applyFont="1" applyFill="1" applyBorder="1" applyAlignment="1">
      <alignment horizontal="center" vertical="center"/>
    </xf>
    <xf numFmtId="0" fontId="77" fillId="34" borderId="12" xfId="0" applyFont="1" applyFill="1" applyBorder="1" applyAlignment="1">
      <alignment horizontal="center" vertical="center"/>
    </xf>
    <xf numFmtId="0" fontId="77" fillId="34" borderId="11" xfId="0" applyFont="1" applyFill="1" applyBorder="1" applyAlignment="1">
      <alignment horizontal="left" vertical="center" wrapText="1"/>
    </xf>
    <xf numFmtId="0" fontId="77" fillId="34" borderId="13" xfId="0" applyFont="1" applyFill="1" applyBorder="1" applyAlignment="1">
      <alignment horizontal="center" vertical="center"/>
    </xf>
    <xf numFmtId="0" fontId="77" fillId="34" borderId="11" xfId="0" applyFont="1" applyFill="1" applyBorder="1" applyAlignment="1">
      <alignment horizontal="center" vertical="center" wrapText="1"/>
    </xf>
    <xf numFmtId="9" fontId="78" fillId="0" borderId="34" xfId="42" applyFont="1" applyFill="1" applyBorder="1" applyAlignment="1">
      <alignment horizontal="center" vertical="center"/>
      <protection/>
    </xf>
    <xf numFmtId="0" fontId="78" fillId="34" borderId="20"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27" xfId="0" applyFont="1" applyBorder="1" applyAlignment="1">
      <alignment horizontal="justify" vertical="center" wrapText="1"/>
    </xf>
    <xf numFmtId="0" fontId="77" fillId="0" borderId="35" xfId="0" applyFont="1" applyBorder="1" applyAlignment="1">
      <alignment horizontal="justify" vertical="center" wrapText="1"/>
    </xf>
    <xf numFmtId="0" fontId="77" fillId="0" borderId="36" xfId="0" applyFont="1" applyFill="1" applyBorder="1" applyAlignment="1">
      <alignment horizontal="center" vertical="center"/>
    </xf>
    <xf numFmtId="0" fontId="77" fillId="0" borderId="37" xfId="0" applyFont="1" applyFill="1" applyBorder="1" applyAlignment="1">
      <alignment horizontal="center" vertical="center"/>
    </xf>
    <xf numFmtId="0" fontId="78" fillId="0" borderId="13" xfId="0" applyFont="1" applyFill="1" applyBorder="1" applyAlignment="1">
      <alignment horizontal="center" vertical="center" wrapText="1"/>
    </xf>
    <xf numFmtId="9" fontId="78" fillId="33" borderId="12" xfId="0" applyNumberFormat="1" applyFont="1" applyFill="1" applyBorder="1" applyAlignment="1">
      <alignment horizontal="center" vertical="center"/>
    </xf>
    <xf numFmtId="0" fontId="84" fillId="0" borderId="16" xfId="0" applyFont="1" applyBorder="1" applyAlignment="1">
      <alignment vertical="top" wrapText="1"/>
    </xf>
    <xf numFmtId="0" fontId="77" fillId="0" borderId="0" xfId="0" applyFont="1" applyAlignment="1">
      <alignment vertical="center"/>
    </xf>
    <xf numFmtId="0" fontId="84" fillId="0" borderId="31" xfId="0" applyFont="1" applyBorder="1" applyAlignment="1">
      <alignment vertical="top" wrapText="1"/>
    </xf>
    <xf numFmtId="0" fontId="102" fillId="0" borderId="31" xfId="0" applyFont="1" applyBorder="1" applyAlignment="1">
      <alignment vertical="top" wrapText="1"/>
    </xf>
    <xf numFmtId="0" fontId="84" fillId="0" borderId="31" xfId="0" applyFont="1" applyBorder="1" applyAlignment="1">
      <alignment horizontal="justify" vertical="top" wrapText="1"/>
    </xf>
    <xf numFmtId="0" fontId="78" fillId="0" borderId="38" xfId="0" applyFont="1" applyBorder="1" applyAlignment="1">
      <alignment horizontal="center" vertical="center"/>
    </xf>
    <xf numFmtId="0" fontId="78" fillId="0" borderId="30" xfId="0" applyFont="1" applyBorder="1" applyAlignment="1">
      <alignment horizontal="center" vertical="center"/>
    </xf>
    <xf numFmtId="0" fontId="77" fillId="0" borderId="0" xfId="0" applyFont="1" applyFill="1" applyAlignment="1">
      <alignment vertical="center" wrapText="1"/>
    </xf>
    <xf numFmtId="0" fontId="79" fillId="0" borderId="12" xfId="0" applyFont="1" applyBorder="1" applyAlignment="1">
      <alignment horizontal="left" vertical="center"/>
    </xf>
    <xf numFmtId="0" fontId="78" fillId="0" borderId="39" xfId="0" applyFont="1" applyBorder="1" applyAlignment="1">
      <alignment horizontal="right" vertical="center" wrapText="1"/>
    </xf>
    <xf numFmtId="0" fontId="78" fillId="0" borderId="24" xfId="0" applyFont="1" applyBorder="1" applyAlignment="1">
      <alignment horizontal="left" vertical="center"/>
    </xf>
    <xf numFmtId="0" fontId="77" fillId="0" borderId="12" xfId="0" applyFont="1" applyBorder="1" applyAlignment="1">
      <alignment horizontal="center" vertical="center"/>
    </xf>
    <xf numFmtId="0" fontId="77" fillId="0" borderId="12" xfId="0" applyFont="1" applyBorder="1" applyAlignment="1">
      <alignment horizontal="justify" vertical="center" wrapText="1"/>
    </xf>
    <xf numFmtId="0" fontId="77" fillId="0" borderId="39" xfId="0" applyFont="1" applyBorder="1" applyAlignment="1">
      <alignment vertical="center" wrapText="1"/>
    </xf>
    <xf numFmtId="0" fontId="77" fillId="0" borderId="12" xfId="0" applyFont="1" applyBorder="1" applyAlignment="1">
      <alignment vertical="center"/>
    </xf>
    <xf numFmtId="0" fontId="77" fillId="0" borderId="13" xfId="0" applyFont="1" applyBorder="1" applyAlignment="1">
      <alignment horizontal="left" vertical="center" wrapText="1"/>
    </xf>
    <xf numFmtId="0" fontId="77" fillId="0" borderId="13" xfId="0" applyFont="1" applyBorder="1" applyAlignment="1">
      <alignment horizontal="center" vertical="center"/>
    </xf>
    <xf numFmtId="0" fontId="77" fillId="0" borderId="40" xfId="0" applyFont="1" applyBorder="1" applyAlignment="1">
      <alignment horizontal="left" vertical="top" wrapText="1"/>
    </xf>
    <xf numFmtId="0" fontId="78" fillId="0" borderId="33" xfId="0" applyFont="1" applyBorder="1" applyAlignment="1">
      <alignment horizontal="center" vertical="center"/>
    </xf>
    <xf numFmtId="0" fontId="78" fillId="0" borderId="27" xfId="0" applyFont="1" applyBorder="1" applyAlignment="1">
      <alignment horizontal="center" vertical="center"/>
    </xf>
    <xf numFmtId="0" fontId="77" fillId="0" borderId="27" xfId="0" applyFont="1" applyBorder="1" applyAlignment="1">
      <alignment horizontal="center" vertical="center"/>
    </xf>
    <xf numFmtId="0" fontId="77" fillId="0" borderId="35" xfId="0" applyFont="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Heading" xfId="33"/>
    <cellStyle name="Heading1" xfId="34"/>
    <cellStyle name="Result" xfId="35"/>
    <cellStyle name="Result2"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2"/>
  <sheetViews>
    <sheetView zoomScalePageLayoutView="0" workbookViewId="0" topLeftCell="A1">
      <selection activeCell="A1" sqref="A1"/>
    </sheetView>
  </sheetViews>
  <sheetFormatPr defaultColWidth="9.00390625" defaultRowHeight="16.5"/>
  <cols>
    <col min="1" max="1" width="11.625" style="1" customWidth="1"/>
    <col min="2" max="2" width="22.25390625" style="1" customWidth="1"/>
    <col min="3" max="3" width="9.50390625" style="1" customWidth="1"/>
    <col min="4" max="4" width="25.87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0</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3</v>
      </c>
      <c r="E3" s="6"/>
      <c r="F3" s="71" t="s">
        <v>4</v>
      </c>
      <c r="G3" s="71"/>
      <c r="H3" s="7">
        <f>$C$3+$C$23+$C$38</f>
        <v>0</v>
      </c>
    </row>
    <row r="4" spans="1:8" ht="66">
      <c r="A4" s="8" t="s">
        <v>5</v>
      </c>
      <c r="B4" s="8" t="s">
        <v>6</v>
      </c>
      <c r="C4" s="9" t="s">
        <v>7</v>
      </c>
      <c r="D4" s="10" t="s">
        <v>8</v>
      </c>
      <c r="E4" s="11" t="s">
        <v>9</v>
      </c>
      <c r="F4" s="8" t="s">
        <v>10</v>
      </c>
      <c r="G4" s="12" t="s">
        <v>11</v>
      </c>
      <c r="H4" s="12" t="s">
        <v>12</v>
      </c>
    </row>
    <row r="5" spans="1:8" ht="31.5">
      <c r="A5" s="13">
        <v>1</v>
      </c>
      <c r="B5" s="14" t="s">
        <v>13</v>
      </c>
      <c r="C5" s="13">
        <v>30</v>
      </c>
      <c r="D5" s="15" t="s">
        <v>14</v>
      </c>
      <c r="E5" s="16"/>
      <c r="F5" s="17"/>
      <c r="G5" s="18"/>
      <c r="H5" s="13"/>
    </row>
    <row r="6" spans="1:8" ht="94.5">
      <c r="A6" s="13">
        <v>2</v>
      </c>
      <c r="B6" s="19" t="s">
        <v>15</v>
      </c>
      <c r="C6" s="13">
        <v>25</v>
      </c>
      <c r="D6" s="20" t="s">
        <v>16</v>
      </c>
      <c r="E6" s="21"/>
      <c r="F6" s="17"/>
      <c r="G6" s="18"/>
      <c r="H6" s="13"/>
    </row>
    <row r="7" spans="1:8" ht="42">
      <c r="A7" s="13">
        <v>3</v>
      </c>
      <c r="B7" s="14" t="s">
        <v>17</v>
      </c>
      <c r="C7" s="13">
        <v>20</v>
      </c>
      <c r="D7" s="20" t="s">
        <v>18</v>
      </c>
      <c r="E7" s="21"/>
      <c r="F7" s="17"/>
      <c r="G7" s="18"/>
      <c r="H7" s="13"/>
    </row>
    <row r="8" spans="1:8" ht="115.5">
      <c r="A8" s="13">
        <v>4</v>
      </c>
      <c r="B8" s="14" t="s">
        <v>19</v>
      </c>
      <c r="C8" s="13">
        <v>30</v>
      </c>
      <c r="D8" s="22" t="s">
        <v>20</v>
      </c>
      <c r="E8" s="21"/>
      <c r="F8" s="17"/>
      <c r="G8" s="18"/>
      <c r="H8" s="13"/>
    </row>
    <row r="9" spans="1:8" ht="63">
      <c r="A9" s="13">
        <v>5</v>
      </c>
      <c r="B9" s="14" t="s">
        <v>21</v>
      </c>
      <c r="C9" s="18">
        <v>10</v>
      </c>
      <c r="D9" s="20" t="s">
        <v>22</v>
      </c>
      <c r="E9" s="21"/>
      <c r="F9" s="17"/>
      <c r="G9" s="18"/>
      <c r="H9" s="13"/>
    </row>
    <row r="10" spans="1:8" ht="84">
      <c r="A10" s="13">
        <v>6</v>
      </c>
      <c r="B10" s="14" t="s">
        <v>23</v>
      </c>
      <c r="C10" s="13">
        <v>10</v>
      </c>
      <c r="D10" s="20" t="s">
        <v>24</v>
      </c>
      <c r="E10" s="21"/>
      <c r="F10" s="17"/>
      <c r="G10" s="18"/>
      <c r="H10" s="13"/>
    </row>
    <row r="11" spans="1:8" ht="63">
      <c r="A11" s="13">
        <v>7</v>
      </c>
      <c r="B11" s="23" t="s">
        <v>25</v>
      </c>
      <c r="C11" s="13">
        <v>5</v>
      </c>
      <c r="D11" s="20" t="s">
        <v>26</v>
      </c>
      <c r="E11" s="21"/>
      <c r="F11" s="17"/>
      <c r="G11" s="18"/>
      <c r="H11" s="13"/>
    </row>
    <row r="12" spans="1:8" ht="73.5">
      <c r="A12" s="13">
        <v>8</v>
      </c>
      <c r="B12" s="14" t="s">
        <v>27</v>
      </c>
      <c r="C12" s="13">
        <v>10</v>
      </c>
      <c r="D12" s="20" t="s">
        <v>28</v>
      </c>
      <c r="E12" s="21"/>
      <c r="F12" s="17"/>
      <c r="G12" s="18"/>
      <c r="H12" s="13"/>
    </row>
    <row r="13" spans="1:8" ht="63">
      <c r="A13" s="13">
        <v>9</v>
      </c>
      <c r="B13" s="14" t="s">
        <v>29</v>
      </c>
      <c r="C13" s="13">
        <v>10</v>
      </c>
      <c r="D13" s="20" t="s">
        <v>30</v>
      </c>
      <c r="E13" s="21"/>
      <c r="F13" s="17"/>
      <c r="G13" s="18"/>
      <c r="H13" s="13"/>
    </row>
    <row r="14" spans="1:8" ht="15.75" customHeight="1">
      <c r="A14" s="72">
        <v>10</v>
      </c>
      <c r="B14" s="24" t="s">
        <v>31</v>
      </c>
      <c r="C14" s="72" t="s">
        <v>32</v>
      </c>
      <c r="D14" s="25" t="s">
        <v>33</v>
      </c>
      <c r="E14" s="26"/>
      <c r="F14" s="27"/>
      <c r="G14" s="28"/>
      <c r="H14" s="74" t="s">
        <v>34</v>
      </c>
    </row>
    <row r="15" spans="1:8" ht="52.5">
      <c r="A15" s="72"/>
      <c r="B15" s="23" t="s">
        <v>35</v>
      </c>
      <c r="C15" s="72"/>
      <c r="D15" s="25" t="s">
        <v>36</v>
      </c>
      <c r="E15" s="26"/>
      <c r="F15" s="27"/>
      <c r="G15" s="28"/>
      <c r="H15" s="74"/>
    </row>
    <row r="16" spans="1:8" ht="31.5">
      <c r="A16" s="72"/>
      <c r="B16" s="23" t="s">
        <v>37</v>
      </c>
      <c r="C16" s="72"/>
      <c r="D16" s="25" t="s">
        <v>38</v>
      </c>
      <c r="E16" s="26"/>
      <c r="F16" s="27"/>
      <c r="G16" s="28"/>
      <c r="H16" s="74"/>
    </row>
    <row r="17" spans="1:8" ht="31.5">
      <c r="A17" s="72"/>
      <c r="B17" s="23" t="s">
        <v>39</v>
      </c>
      <c r="C17" s="72"/>
      <c r="D17" s="25" t="s">
        <v>40</v>
      </c>
      <c r="E17" s="26"/>
      <c r="F17" s="27"/>
      <c r="G17" s="28"/>
      <c r="H17" s="74"/>
    </row>
    <row r="18" spans="1:8" ht="31.5">
      <c r="A18" s="72"/>
      <c r="B18" s="23" t="s">
        <v>41</v>
      </c>
      <c r="C18" s="72"/>
      <c r="D18" s="25" t="s">
        <v>42</v>
      </c>
      <c r="E18" s="26"/>
      <c r="F18" s="27"/>
      <c r="G18" s="28"/>
      <c r="H18" s="74"/>
    </row>
    <row r="19" spans="1:8" ht="52.5">
      <c r="A19" s="72"/>
      <c r="B19" s="14" t="s">
        <v>43</v>
      </c>
      <c r="C19" s="72"/>
      <c r="D19" s="29" t="s">
        <v>44</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3</v>
      </c>
      <c r="E23" s="6"/>
      <c r="F23" s="6"/>
      <c r="G23" s="6"/>
      <c r="H23" s="6"/>
    </row>
    <row r="24" spans="1:8" ht="66">
      <c r="A24" s="8" t="s">
        <v>5</v>
      </c>
      <c r="B24" s="8" t="s">
        <v>6</v>
      </c>
      <c r="C24" s="9" t="s">
        <v>7</v>
      </c>
      <c r="D24" s="10" t="s">
        <v>8</v>
      </c>
      <c r="E24" s="11" t="s">
        <v>9</v>
      </c>
      <c r="F24" s="8" t="s">
        <v>10</v>
      </c>
      <c r="G24" s="12" t="s">
        <v>11</v>
      </c>
      <c r="H24" s="12" t="s">
        <v>12</v>
      </c>
    </row>
    <row r="25" spans="1:8" ht="57">
      <c r="A25" s="35">
        <v>1</v>
      </c>
      <c r="B25" s="36" t="s">
        <v>48</v>
      </c>
      <c r="C25" s="36">
        <v>20</v>
      </c>
      <c r="D25" s="37" t="s">
        <v>49</v>
      </c>
      <c r="E25" s="38"/>
      <c r="F25" s="39"/>
      <c r="G25" s="36"/>
      <c r="H25" s="36"/>
    </row>
    <row r="26" spans="1:8" ht="57">
      <c r="A26" s="35">
        <v>2</v>
      </c>
      <c r="B26" s="40" t="s">
        <v>50</v>
      </c>
      <c r="C26" s="36">
        <v>20</v>
      </c>
      <c r="D26" s="37" t="s">
        <v>49</v>
      </c>
      <c r="E26" s="41"/>
      <c r="F26" s="39"/>
      <c r="G26" s="36"/>
      <c r="H26" s="36"/>
    </row>
    <row r="27" spans="1:8" ht="114">
      <c r="A27" s="35">
        <v>3</v>
      </c>
      <c r="B27" s="36" t="s">
        <v>51</v>
      </c>
      <c r="C27" s="36">
        <v>20</v>
      </c>
      <c r="D27" s="37" t="s">
        <v>52</v>
      </c>
      <c r="E27" s="41"/>
      <c r="F27" s="39"/>
      <c r="G27" s="36"/>
      <c r="H27" s="36"/>
    </row>
    <row r="28" spans="1:8" ht="228">
      <c r="A28" s="35">
        <v>4</v>
      </c>
      <c r="B28" s="40" t="s">
        <v>53</v>
      </c>
      <c r="C28" s="36">
        <v>20</v>
      </c>
      <c r="D28" s="37" t="s">
        <v>54</v>
      </c>
      <c r="E28" s="41"/>
      <c r="F28" s="39"/>
      <c r="G28" s="36"/>
      <c r="H28" s="36"/>
    </row>
    <row r="29" spans="1:8" ht="57">
      <c r="A29" s="35">
        <v>5</v>
      </c>
      <c r="B29" s="36" t="s">
        <v>55</v>
      </c>
      <c r="C29" s="36">
        <v>20</v>
      </c>
      <c r="D29" s="37" t="s">
        <v>56</v>
      </c>
      <c r="E29" s="41"/>
      <c r="F29" s="39"/>
      <c r="G29" s="36"/>
      <c r="H29" s="36"/>
    </row>
    <row r="30" spans="1:8" ht="71.25">
      <c r="A30" s="35">
        <v>6</v>
      </c>
      <c r="B30" s="40" t="s">
        <v>57</v>
      </c>
      <c r="C30" s="36">
        <v>20</v>
      </c>
      <c r="D30" s="37" t="s">
        <v>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c r="E33" s="41"/>
      <c r="F33" s="39"/>
      <c r="G33" s="36"/>
      <c r="H33" s="36"/>
    </row>
    <row r="34" spans="1:8" ht="57">
      <c r="A34" s="35">
        <v>10</v>
      </c>
      <c r="B34" s="40" t="s">
        <v>65</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3</v>
      </c>
      <c r="E38" s="6"/>
      <c r="F38" s="6"/>
      <c r="G38" s="6"/>
      <c r="H38" s="6"/>
    </row>
    <row r="39" spans="1:8" ht="66">
      <c r="A39" s="8" t="s">
        <v>5</v>
      </c>
      <c r="B39" s="8" t="s">
        <v>6</v>
      </c>
      <c r="C39" s="9" t="s">
        <v>7</v>
      </c>
      <c r="D39" s="10" t="s">
        <v>8</v>
      </c>
      <c r="E39" s="11" t="s">
        <v>9</v>
      </c>
      <c r="F39" s="8" t="s">
        <v>10</v>
      </c>
      <c r="G39" s="12" t="s">
        <v>11</v>
      </c>
      <c r="H39" s="12" t="s">
        <v>12</v>
      </c>
    </row>
    <row r="40" spans="1:8" ht="42.75">
      <c r="A40" s="35">
        <v>1</v>
      </c>
      <c r="B40" s="40" t="s">
        <v>69</v>
      </c>
      <c r="C40" s="40">
        <v>30</v>
      </c>
      <c r="D40" s="46" t="s">
        <v>70</v>
      </c>
      <c r="E40" s="38"/>
      <c r="F40" s="39"/>
      <c r="G40" s="36"/>
      <c r="H40" s="36"/>
    </row>
    <row r="41" spans="1:8" ht="384.75">
      <c r="A41" s="35">
        <v>2</v>
      </c>
      <c r="B41" s="40" t="s">
        <v>71</v>
      </c>
      <c r="C41" s="40">
        <v>20</v>
      </c>
      <c r="D41" s="46" t="s">
        <v>72</v>
      </c>
      <c r="E41" s="41"/>
      <c r="F41" s="39"/>
      <c r="G41" s="36"/>
      <c r="H41" s="36"/>
    </row>
    <row r="42" spans="1:8" ht="299.25">
      <c r="A42" s="35">
        <v>3</v>
      </c>
      <c r="B42" s="40" t="s">
        <v>73</v>
      </c>
      <c r="C42" s="40">
        <v>30</v>
      </c>
      <c r="D42" s="46" t="s">
        <v>74</v>
      </c>
      <c r="E42" s="41"/>
      <c r="F42" s="39"/>
      <c r="G42" s="36"/>
      <c r="H42" s="40" t="s">
        <v>75</v>
      </c>
    </row>
    <row r="43" spans="1:8" ht="85.5">
      <c r="A43" s="35">
        <v>4</v>
      </c>
      <c r="B43" s="40" t="s">
        <v>76</v>
      </c>
      <c r="C43" s="40">
        <v>10</v>
      </c>
      <c r="D43" s="46" t="s">
        <v>77</v>
      </c>
      <c r="E43" s="41"/>
      <c r="F43" s="39"/>
      <c r="G43" s="36"/>
      <c r="H43" s="36"/>
    </row>
    <row r="44" spans="1:8" ht="327.75">
      <c r="A44" s="35">
        <v>5</v>
      </c>
      <c r="B44" s="40" t="s">
        <v>78</v>
      </c>
      <c r="C44" s="40">
        <v>40</v>
      </c>
      <c r="D44" s="46" t="s">
        <v>79</v>
      </c>
      <c r="E44" s="41"/>
      <c r="F44" s="39"/>
      <c r="G44" s="36"/>
      <c r="H44" s="36"/>
    </row>
    <row r="45" spans="1:8" ht="28.5">
      <c r="A45" s="35">
        <v>6</v>
      </c>
      <c r="B45" s="40" t="s">
        <v>80</v>
      </c>
      <c r="C45" s="40">
        <v>20</v>
      </c>
      <c r="D45" s="46" t="s">
        <v>81</v>
      </c>
      <c r="E45" s="41"/>
      <c r="F45" s="39"/>
      <c r="G45" s="36"/>
      <c r="H45" s="36"/>
    </row>
    <row r="46" spans="1:8" ht="99.75">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8" t="s">
        <v>5</v>
      </c>
      <c r="B51" s="8" t="s">
        <v>6</v>
      </c>
      <c r="C51" s="8" t="s">
        <v>7</v>
      </c>
      <c r="D51" s="10" t="s">
        <v>8</v>
      </c>
      <c r="E51" s="11" t="s">
        <v>9</v>
      </c>
      <c r="F51" s="8" t="s">
        <v>10</v>
      </c>
      <c r="G51" s="12" t="s">
        <v>11</v>
      </c>
      <c r="H51" s="12" t="s">
        <v>12</v>
      </c>
    </row>
    <row r="52" spans="1:8" ht="16.5">
      <c r="A52" s="35">
        <v>1</v>
      </c>
      <c r="B52" s="36"/>
      <c r="C52" s="36"/>
      <c r="D52" s="42"/>
      <c r="E52" s="38"/>
      <c r="F52" s="39"/>
      <c r="G52" s="36"/>
      <c r="H52" s="36"/>
    </row>
    <row r="53" spans="1:8" ht="16.5">
      <c r="A53" s="35">
        <v>2</v>
      </c>
      <c r="B53" s="36"/>
      <c r="C53" s="36"/>
      <c r="D53" s="42"/>
      <c r="E53" s="41"/>
      <c r="F53" s="39"/>
      <c r="G53" s="36"/>
      <c r="H53" s="36"/>
    </row>
    <row r="54" spans="1:8" ht="16.5">
      <c r="A54" s="35">
        <v>3</v>
      </c>
      <c r="B54" s="36"/>
      <c r="C54" s="36"/>
      <c r="D54" s="42"/>
      <c r="E54" s="41"/>
      <c r="F54" s="39"/>
      <c r="G54" s="36"/>
      <c r="H54" s="36"/>
    </row>
    <row r="55" spans="1:8" ht="16.5">
      <c r="A55" s="35">
        <v>4</v>
      </c>
      <c r="B55" s="36"/>
      <c r="C55" s="36"/>
      <c r="D55" s="42"/>
      <c r="E55" s="41"/>
      <c r="F55" s="39"/>
      <c r="G55" s="36"/>
      <c r="H55" s="36"/>
    </row>
    <row r="56" spans="1:8" ht="16.5" thickBot="1">
      <c r="A56" s="35">
        <v>5</v>
      </c>
      <c r="B56" s="36"/>
      <c r="C56" s="36"/>
      <c r="D56" s="42"/>
      <c r="E56" s="44"/>
      <c r="F56" s="39"/>
      <c r="G56" s="36"/>
      <c r="H56" s="36"/>
    </row>
    <row r="57" spans="1:8" ht="14.25" customHeight="1">
      <c r="A57" s="75" t="s">
        <v>45</v>
      </c>
      <c r="B57" s="75"/>
      <c r="C57" s="75"/>
      <c r="D57" s="75"/>
      <c r="E57" s="32">
        <f>MIN(100,IF(E52+E56&gt;100,100,E52+E53+E54+E55+E56))</f>
        <v>0</v>
      </c>
      <c r="F57" s="33">
        <f>MIN(100,IF(F52+F56&gt;100,100,F52+F53+F54+F55+F56))</f>
        <v>0</v>
      </c>
      <c r="G57" s="31"/>
      <c r="H57" s="31"/>
    </row>
    <row r="58" spans="1:8" ht="13.5" customHeight="1">
      <c r="A58" s="75" t="s">
        <v>86</v>
      </c>
      <c r="B58" s="75"/>
      <c r="C58" s="75"/>
      <c r="D58" s="75"/>
      <c r="E58" s="47">
        <f>E57*0.15</f>
        <v>0</v>
      </c>
      <c r="F58" s="47">
        <f>F57*D50</f>
        <v>0</v>
      </c>
      <c r="G58" s="48"/>
      <c r="H58" s="48"/>
    </row>
    <row r="59" spans="1:8" ht="21.75" customHeight="1">
      <c r="A59" s="77" t="s">
        <v>87</v>
      </c>
      <c r="B59" s="77"/>
      <c r="C59" s="77" t="s">
        <v>88</v>
      </c>
      <c r="D59" s="77"/>
      <c r="E59" s="77" t="s">
        <v>89</v>
      </c>
      <c r="F59" s="77"/>
      <c r="G59" s="77"/>
      <c r="H59" s="77"/>
    </row>
    <row r="60" spans="1:8" ht="14.25" customHeight="1">
      <c r="A60" s="78">
        <f>$E58/3</f>
        <v>0</v>
      </c>
      <c r="B60" s="78"/>
      <c r="C60" s="78">
        <f>$E58/3</f>
        <v>0</v>
      </c>
      <c r="D60" s="78"/>
      <c r="E60" s="78">
        <f>$E58/3</f>
        <v>0</v>
      </c>
      <c r="F60" s="78"/>
      <c r="G60" s="78"/>
      <c r="H60" s="78"/>
    </row>
    <row r="61" ht="16.5"/>
    <row r="62" spans="1:8" ht="32.25" customHeight="1" thickBot="1">
      <c r="A62" s="79" t="s">
        <v>90</v>
      </c>
      <c r="B62" s="79"/>
      <c r="C62" s="79"/>
      <c r="D62" s="79"/>
      <c r="E62" s="79"/>
      <c r="F62" s="79"/>
      <c r="G62" s="79"/>
      <c r="H62" s="79"/>
    </row>
    <row r="63" spans="1:8" ht="16.5" thickBot="1">
      <c r="A63" s="3" t="s">
        <v>2</v>
      </c>
      <c r="B63" s="4"/>
      <c r="C63" s="50"/>
      <c r="D63" s="2" t="s">
        <v>91</v>
      </c>
      <c r="E63" s="6"/>
      <c r="F63" s="71" t="s">
        <v>92</v>
      </c>
      <c r="G63" s="71"/>
      <c r="H63" s="7">
        <f>C63+C79+C95</f>
        <v>0</v>
      </c>
    </row>
    <row r="64" spans="1:8" ht="66">
      <c r="A64" s="8" t="s">
        <v>5</v>
      </c>
      <c r="B64" s="8" t="s">
        <v>6</v>
      </c>
      <c r="C64" s="9" t="s">
        <v>7</v>
      </c>
      <c r="D64" s="10" t="s">
        <v>8</v>
      </c>
      <c r="E64" s="11" t="s">
        <v>9</v>
      </c>
      <c r="F64" s="8" t="s">
        <v>10</v>
      </c>
      <c r="G64" s="12" t="s">
        <v>11</v>
      </c>
      <c r="H64" s="12" t="s">
        <v>12</v>
      </c>
    </row>
    <row r="65" spans="1:8" ht="16.5">
      <c r="A65" s="13">
        <v>1</v>
      </c>
      <c r="B65" s="51"/>
      <c r="C65" s="13"/>
      <c r="D65" s="52"/>
      <c r="E65" s="16"/>
      <c r="F65" s="17"/>
      <c r="G65" s="18"/>
      <c r="H65" s="13"/>
    </row>
    <row r="66" spans="1:8" ht="16.5">
      <c r="A66" s="13">
        <v>2</v>
      </c>
      <c r="B66" s="51"/>
      <c r="C66" s="13"/>
      <c r="D66" s="52"/>
      <c r="E66" s="21"/>
      <c r="F66" s="17"/>
      <c r="G66" s="18"/>
      <c r="H66" s="13"/>
    </row>
    <row r="67" spans="1:8" ht="16.5">
      <c r="A67" s="13">
        <v>3</v>
      </c>
      <c r="B67" s="51"/>
      <c r="C67" s="13"/>
      <c r="D67" s="52"/>
      <c r="E67" s="21"/>
      <c r="F67" s="17"/>
      <c r="G67" s="18"/>
      <c r="H67" s="13"/>
    </row>
    <row r="68" spans="1:8" ht="16.5">
      <c r="A68" s="13">
        <v>4</v>
      </c>
      <c r="B68" s="51"/>
      <c r="C68" s="13"/>
      <c r="D68" s="52"/>
      <c r="E68" s="21"/>
      <c r="F68" s="17"/>
      <c r="G68" s="18"/>
      <c r="H68" s="13"/>
    </row>
    <row r="69" spans="1:8" ht="16.5">
      <c r="A69" s="13">
        <v>5</v>
      </c>
      <c r="B69" s="51"/>
      <c r="C69" s="13"/>
      <c r="D69" s="52"/>
      <c r="E69" s="21"/>
      <c r="F69" s="17"/>
      <c r="G69" s="18"/>
      <c r="H69" s="13"/>
    </row>
    <row r="70" spans="1:8" ht="16.5">
      <c r="A70" s="13">
        <v>6</v>
      </c>
      <c r="B70" s="51"/>
      <c r="C70" s="13"/>
      <c r="D70" s="52"/>
      <c r="E70" s="21"/>
      <c r="F70" s="17"/>
      <c r="G70" s="18"/>
      <c r="H70" s="13"/>
    </row>
    <row r="71" spans="1:8" ht="16.5">
      <c r="A71" s="13">
        <v>7</v>
      </c>
      <c r="B71" s="40"/>
      <c r="C71" s="13"/>
      <c r="D71" s="52"/>
      <c r="E71" s="21"/>
      <c r="F71" s="17"/>
      <c r="G71" s="18"/>
      <c r="H71" s="13"/>
    </row>
    <row r="72" spans="1:8" ht="16.5">
      <c r="A72" s="13">
        <v>8</v>
      </c>
      <c r="B72" s="51"/>
      <c r="C72" s="13"/>
      <c r="D72" s="52"/>
      <c r="E72" s="21"/>
      <c r="F72" s="17"/>
      <c r="G72" s="18"/>
      <c r="H72" s="13"/>
    </row>
    <row r="73" spans="1:8" ht="16.5">
      <c r="A73" s="13">
        <v>9</v>
      </c>
      <c r="B73" s="51"/>
      <c r="C73" s="13"/>
      <c r="D73" s="52"/>
      <c r="E73" s="21"/>
      <c r="F73" s="17"/>
      <c r="G73" s="18"/>
      <c r="H73" s="13"/>
    </row>
    <row r="74" spans="1:8" ht="16.5">
      <c r="A74" s="13">
        <v>10</v>
      </c>
      <c r="B74" s="51"/>
      <c r="C74" s="13"/>
      <c r="D74" s="52"/>
      <c r="E74" s="21"/>
      <c r="F74" s="17"/>
      <c r="G74" s="18"/>
      <c r="H74" s="13"/>
    </row>
    <row r="75" spans="1:8" ht="16.5" thickBot="1">
      <c r="A75" s="53">
        <v>11</v>
      </c>
      <c r="B75" s="54"/>
      <c r="C75" s="53"/>
      <c r="D75" s="55"/>
      <c r="E75" s="30"/>
      <c r="F75" s="27"/>
      <c r="G75" s="28"/>
      <c r="H75" s="28"/>
    </row>
    <row r="76" spans="1:8" ht="14.25" customHeight="1">
      <c r="A76" s="75" t="s">
        <v>45</v>
      </c>
      <c r="B76" s="75"/>
      <c r="C76" s="75"/>
      <c r="D76" s="75"/>
      <c r="E76" s="32">
        <f>MIN(100,IF(E65+E75&gt;100,100,E65+E66+E67+E68+E69+E70+E71+E72+E73+E74+E75))</f>
        <v>0</v>
      </c>
      <c r="F76" s="40">
        <f>MIN(100,IF(F65+F75&gt;100,100,F69+F66+F67+F68+F69+F70+F71+F72+F73+F74+F75))</f>
        <v>0</v>
      </c>
      <c r="G76" s="31"/>
      <c r="H76" s="31"/>
    </row>
    <row r="77" spans="1:8" ht="13.5" customHeight="1">
      <c r="A77" s="75" t="s">
        <v>93</v>
      </c>
      <c r="B77" s="75"/>
      <c r="C77" s="75"/>
      <c r="D77" s="75"/>
      <c r="E77" s="34">
        <f>E76*C63</f>
        <v>0</v>
      </c>
      <c r="F77" s="31"/>
      <c r="G77" s="31"/>
      <c r="H77" s="31"/>
    </row>
    <row r="78" ht="16.5" thickBot="1"/>
    <row r="79" spans="1:8" ht="16.5" thickBot="1">
      <c r="A79" s="3" t="s">
        <v>47</v>
      </c>
      <c r="B79" s="4"/>
      <c r="C79" s="50"/>
      <c r="D79" s="2" t="s">
        <v>91</v>
      </c>
      <c r="E79" s="6"/>
      <c r="F79" s="6"/>
      <c r="G79" s="6"/>
      <c r="H79" s="6"/>
    </row>
    <row r="80" spans="1:8" ht="66">
      <c r="A80" s="8" t="s">
        <v>5</v>
      </c>
      <c r="B80" s="8" t="s">
        <v>6</v>
      </c>
      <c r="C80" s="9" t="s">
        <v>7</v>
      </c>
      <c r="D80" s="10" t="s">
        <v>8</v>
      </c>
      <c r="E80" s="11" t="s">
        <v>9</v>
      </c>
      <c r="F80" s="8" t="s">
        <v>10</v>
      </c>
      <c r="G80" s="12" t="s">
        <v>11</v>
      </c>
      <c r="H80" s="12" t="s">
        <v>12</v>
      </c>
    </row>
    <row r="81" spans="1:8" ht="16.5">
      <c r="A81" s="35">
        <v>1</v>
      </c>
      <c r="B81" s="36"/>
      <c r="C81" s="36"/>
      <c r="D81" s="42"/>
      <c r="E81" s="38"/>
      <c r="F81" s="39"/>
      <c r="G81" s="36"/>
      <c r="H81" s="36"/>
    </row>
    <row r="82" spans="1:8" ht="16.5">
      <c r="A82" s="35">
        <v>2</v>
      </c>
      <c r="B82" s="36"/>
      <c r="C82" s="36"/>
      <c r="D82" s="42"/>
      <c r="E82" s="41"/>
      <c r="F82" s="39"/>
      <c r="G82" s="36"/>
      <c r="H82" s="36"/>
    </row>
    <row r="83" spans="1:8" ht="16.5">
      <c r="A83" s="35">
        <v>3</v>
      </c>
      <c r="B83" s="36"/>
      <c r="C83" s="36"/>
      <c r="D83" s="42"/>
      <c r="E83" s="41"/>
      <c r="F83" s="39"/>
      <c r="G83" s="36"/>
      <c r="H83" s="36"/>
    </row>
    <row r="84" spans="1:8" ht="16.5">
      <c r="A84" s="35">
        <v>4</v>
      </c>
      <c r="B84" s="36"/>
      <c r="C84" s="36"/>
      <c r="D84" s="42"/>
      <c r="E84" s="41"/>
      <c r="F84" s="39"/>
      <c r="G84" s="36"/>
      <c r="H84" s="36"/>
    </row>
    <row r="85" spans="1:8" ht="16.5">
      <c r="A85" s="35">
        <v>5</v>
      </c>
      <c r="B85" s="36"/>
      <c r="C85" s="36"/>
      <c r="D85" s="42"/>
      <c r="E85" s="41"/>
      <c r="F85" s="39"/>
      <c r="G85" s="36"/>
      <c r="H85" s="36"/>
    </row>
    <row r="86" spans="1:8" ht="16.5">
      <c r="A86" s="35">
        <v>6</v>
      </c>
      <c r="B86" s="36"/>
      <c r="C86" s="36"/>
      <c r="D86" s="42"/>
      <c r="E86" s="41"/>
      <c r="F86" s="39"/>
      <c r="G86" s="36"/>
      <c r="H86" s="36"/>
    </row>
    <row r="87" spans="1:8" ht="16.5">
      <c r="A87" s="35">
        <v>7</v>
      </c>
      <c r="B87" s="36"/>
      <c r="C87" s="36"/>
      <c r="D87" s="42"/>
      <c r="E87" s="41"/>
      <c r="F87" s="39"/>
      <c r="G87" s="36"/>
      <c r="H87" s="36"/>
    </row>
    <row r="88" spans="1:8" ht="16.5">
      <c r="A88" s="35">
        <v>8</v>
      </c>
      <c r="B88" s="36"/>
      <c r="C88" s="36"/>
      <c r="D88" s="42"/>
      <c r="E88" s="41"/>
      <c r="F88" s="39"/>
      <c r="G88" s="36"/>
      <c r="H88" s="36"/>
    </row>
    <row r="89" spans="1:8" ht="16.5">
      <c r="A89" s="35">
        <v>9</v>
      </c>
      <c r="B89" s="36"/>
      <c r="C89" s="36"/>
      <c r="D89" s="42"/>
      <c r="E89" s="41"/>
      <c r="F89" s="39"/>
      <c r="G89" s="36"/>
      <c r="H89" s="36"/>
    </row>
    <row r="90" spans="1:8" ht="16.5">
      <c r="A90" s="35">
        <v>10</v>
      </c>
      <c r="B90" s="36"/>
      <c r="C90" s="36"/>
      <c r="D90" s="42"/>
      <c r="E90" s="41"/>
      <c r="F90" s="39"/>
      <c r="G90" s="36"/>
      <c r="H90" s="36"/>
    </row>
    <row r="91" spans="1:8" ht="16.5" thickBot="1">
      <c r="A91" s="35">
        <v>11</v>
      </c>
      <c r="B91" s="36"/>
      <c r="C91" s="36"/>
      <c r="D91" s="42"/>
      <c r="E91" s="44"/>
      <c r="F91" s="39"/>
      <c r="G91" s="36"/>
      <c r="H91" s="36"/>
    </row>
    <row r="92" spans="1:8" ht="14.25" customHeight="1">
      <c r="A92" s="75" t="s">
        <v>45</v>
      </c>
      <c r="B92" s="75"/>
      <c r="C92" s="75"/>
      <c r="D92" s="75"/>
      <c r="E92" s="32">
        <f>MIN(100,IF(E81+E91&gt;100,100,E81+E82+E83+E84+E85+E86+E87+E88+E89+E90+E91))</f>
        <v>0</v>
      </c>
      <c r="F92" s="40">
        <f>MIN(100,IF(F81+F91&gt;100,100,F85+F82+F83+F84+F85+F86+F87+F88+F89+F90+F91))</f>
        <v>0</v>
      </c>
      <c r="G92" s="31"/>
      <c r="H92" s="31"/>
    </row>
    <row r="93" spans="1:8" ht="13.5" customHeight="1">
      <c r="A93" s="75" t="s">
        <v>94</v>
      </c>
      <c r="B93" s="75"/>
      <c r="C93" s="75"/>
      <c r="D93" s="75"/>
      <c r="E93" s="34">
        <f>E92*C79</f>
        <v>0</v>
      </c>
      <c r="F93" s="31"/>
      <c r="G93" s="31"/>
      <c r="H93" s="31"/>
    </row>
    <row r="94" ht="16.5" thickBot="1"/>
    <row r="95" spans="1:8" ht="16.5" thickBot="1">
      <c r="A95" s="45" t="s">
        <v>68</v>
      </c>
      <c r="B95" s="4"/>
      <c r="C95" s="50"/>
      <c r="D95" s="2" t="s">
        <v>91</v>
      </c>
      <c r="E95" s="6"/>
      <c r="F95" s="6"/>
      <c r="G95" s="6"/>
      <c r="H95" s="6"/>
    </row>
    <row r="96" spans="1:8" ht="66">
      <c r="A96" s="8" t="s">
        <v>5</v>
      </c>
      <c r="B96" s="8" t="s">
        <v>6</v>
      </c>
      <c r="C96" s="9" t="s">
        <v>7</v>
      </c>
      <c r="D96" s="10" t="s">
        <v>8</v>
      </c>
      <c r="E96" s="11" t="s">
        <v>9</v>
      </c>
      <c r="F96" s="8" t="s">
        <v>10</v>
      </c>
      <c r="G96" s="12" t="s">
        <v>11</v>
      </c>
      <c r="H96" s="12" t="s">
        <v>12</v>
      </c>
    </row>
    <row r="97" spans="1:8" ht="16.5">
      <c r="A97" s="35">
        <v>1</v>
      </c>
      <c r="B97" s="36"/>
      <c r="C97" s="36"/>
      <c r="D97" s="42"/>
      <c r="E97" s="38"/>
      <c r="F97" s="39"/>
      <c r="G97" s="36"/>
      <c r="H97" s="36"/>
    </row>
    <row r="98" spans="1:8" ht="16.5">
      <c r="A98" s="35">
        <v>2</v>
      </c>
      <c r="B98" s="36"/>
      <c r="C98" s="36"/>
      <c r="D98" s="42"/>
      <c r="E98" s="41"/>
      <c r="F98" s="39"/>
      <c r="G98" s="36"/>
      <c r="H98" s="36"/>
    </row>
    <row r="99" spans="1:8" ht="16.5">
      <c r="A99" s="35">
        <v>3</v>
      </c>
      <c r="B99" s="36"/>
      <c r="C99" s="36"/>
      <c r="D99" s="42"/>
      <c r="E99" s="41"/>
      <c r="F99" s="39"/>
      <c r="G99" s="36"/>
      <c r="H99" s="36"/>
    </row>
    <row r="100" spans="1:8" ht="16.5">
      <c r="A100" s="35">
        <v>4</v>
      </c>
      <c r="B100" s="36"/>
      <c r="C100" s="36"/>
      <c r="D100" s="42"/>
      <c r="E100" s="41"/>
      <c r="F100" s="39"/>
      <c r="G100" s="36"/>
      <c r="H100" s="36"/>
    </row>
    <row r="101" spans="1:8" ht="16.5">
      <c r="A101" s="35">
        <v>5</v>
      </c>
      <c r="B101" s="36"/>
      <c r="C101" s="36"/>
      <c r="D101" s="42"/>
      <c r="E101" s="41"/>
      <c r="F101" s="39"/>
      <c r="G101" s="36"/>
      <c r="H101" s="36"/>
    </row>
    <row r="102" spans="1:8" ht="16.5">
      <c r="A102" s="35">
        <v>6</v>
      </c>
      <c r="B102" s="36"/>
      <c r="C102" s="36"/>
      <c r="D102" s="42"/>
      <c r="E102" s="41"/>
      <c r="F102" s="39"/>
      <c r="G102" s="36"/>
      <c r="H102" s="36"/>
    </row>
    <row r="103" spans="1:8" ht="16.5">
      <c r="A103" s="35">
        <v>7</v>
      </c>
      <c r="B103" s="36"/>
      <c r="C103" s="36"/>
      <c r="D103" s="42"/>
      <c r="E103" s="41"/>
      <c r="F103" s="39"/>
      <c r="G103" s="36"/>
      <c r="H103" s="36"/>
    </row>
    <row r="104" spans="1:8" ht="16.5">
      <c r="A104" s="35">
        <v>8</v>
      </c>
      <c r="B104" s="36"/>
      <c r="C104" s="36"/>
      <c r="D104" s="42"/>
      <c r="E104" s="41"/>
      <c r="F104" s="39"/>
      <c r="G104" s="36"/>
      <c r="H104" s="36"/>
    </row>
    <row r="105" spans="1:8" ht="16.5">
      <c r="A105" s="35">
        <v>9</v>
      </c>
      <c r="B105" s="36"/>
      <c r="C105" s="36"/>
      <c r="D105" s="42"/>
      <c r="E105" s="41"/>
      <c r="F105" s="39"/>
      <c r="G105" s="36"/>
      <c r="H105" s="36"/>
    </row>
    <row r="106" spans="1:8" ht="16.5">
      <c r="A106" s="35">
        <v>10</v>
      </c>
      <c r="B106" s="36"/>
      <c r="C106" s="36"/>
      <c r="D106" s="42"/>
      <c r="E106" s="41"/>
      <c r="F106" s="39"/>
      <c r="G106" s="36"/>
      <c r="H106" s="36"/>
    </row>
    <row r="107" spans="1:8" ht="16.5" thickBot="1">
      <c r="A107" s="35">
        <v>11</v>
      </c>
      <c r="B107" s="36"/>
      <c r="C107" s="36"/>
      <c r="D107" s="42"/>
      <c r="E107" s="44"/>
      <c r="F107" s="39"/>
      <c r="G107" s="36"/>
      <c r="H107" s="36"/>
    </row>
    <row r="108" spans="1:8" ht="14.25" customHeight="1">
      <c r="A108" s="75" t="s">
        <v>45</v>
      </c>
      <c r="B108" s="75"/>
      <c r="C108" s="75"/>
      <c r="D108" s="75"/>
      <c r="E108" s="32">
        <f>MIN(100,IF(E97+E107&gt;100,100,E97+E98+E99+E100+E101+E102+E103+E104+E105+E106+E107))</f>
        <v>0</v>
      </c>
      <c r="F108" s="40">
        <f>MIN(100,IF(F97+F107&gt;100,100,F101+F98+F99+F100+F101+F102+F103+F104+F105+F106+F107))</f>
        <v>0</v>
      </c>
      <c r="G108" s="31"/>
      <c r="H108" s="31"/>
    </row>
    <row r="109" spans="1:8" ht="13.5" customHeight="1">
      <c r="A109" s="75" t="s">
        <v>95</v>
      </c>
      <c r="B109" s="75"/>
      <c r="C109" s="75"/>
      <c r="D109" s="75"/>
      <c r="E109" s="34">
        <f>E108*C95</f>
        <v>0</v>
      </c>
      <c r="F109" s="31"/>
      <c r="G109" s="31"/>
      <c r="H109" s="31"/>
    </row>
    <row r="110" ht="16.5"/>
    <row r="111" spans="1:8" ht="41.25" customHeight="1">
      <c r="A111" s="56" t="s">
        <v>96</v>
      </c>
      <c r="B111" s="57" t="s">
        <v>97</v>
      </c>
      <c r="C111" s="57" t="s">
        <v>98</v>
      </c>
      <c r="D111" s="57" t="s">
        <v>99</v>
      </c>
      <c r="E111" s="80" t="s">
        <v>100</v>
      </c>
      <c r="F111" s="80"/>
      <c r="G111" s="81" t="s">
        <v>101</v>
      </c>
      <c r="H111" s="81"/>
    </row>
    <row r="112" spans="1:8" ht="42.75" customHeight="1">
      <c r="A112" s="18" t="s">
        <v>102</v>
      </c>
      <c r="B112" s="18"/>
      <c r="C112" s="59">
        <f>B112*0.1</f>
        <v>0</v>
      </c>
      <c r="D112" s="60">
        <f>$C112/3</f>
        <v>0</v>
      </c>
      <c r="E112" s="82">
        <f>$C112/3</f>
        <v>0</v>
      </c>
      <c r="F112" s="82"/>
      <c r="G112" s="82">
        <f>$C112/3</f>
        <v>0</v>
      </c>
      <c r="H112" s="82"/>
    </row>
    <row r="113" ht="16.5" thickBot="1"/>
    <row r="114" spans="1:8" ht="42" customHeight="1" thickBot="1">
      <c r="A114" s="56" t="s">
        <v>96</v>
      </c>
      <c r="B114" s="57" t="s">
        <v>97</v>
      </c>
      <c r="C114" s="61" t="s">
        <v>103</v>
      </c>
      <c r="D114" s="62" t="s">
        <v>104</v>
      </c>
      <c r="E114" s="83" t="s">
        <v>105</v>
      </c>
      <c r="F114" s="83"/>
      <c r="G114" s="81" t="s">
        <v>106</v>
      </c>
      <c r="H114" s="81"/>
    </row>
    <row r="115" spans="1:8" ht="33">
      <c r="A115" s="18" t="s">
        <v>102</v>
      </c>
      <c r="B115" s="18"/>
      <c r="C115" s="59">
        <f>B115*0.05</f>
        <v>0</v>
      </c>
      <c r="D115" s="60">
        <f>$C115/3</f>
        <v>0</v>
      </c>
      <c r="E115" s="82">
        <f>$C115/3</f>
        <v>0</v>
      </c>
      <c r="F115" s="82"/>
      <c r="G115" s="82">
        <f>$C115/3</f>
        <v>0</v>
      </c>
      <c r="H115" s="82"/>
    </row>
    <row r="116" ht="16.5"/>
    <row r="117" spans="1:8" ht="25.5">
      <c r="A117" s="84" t="s">
        <v>107</v>
      </c>
      <c r="B117" s="84"/>
      <c r="C117" s="84"/>
      <c r="D117" s="84"/>
      <c r="E117" s="84"/>
      <c r="F117" s="84"/>
      <c r="G117" s="84"/>
      <c r="H117" s="84"/>
    </row>
    <row r="118" spans="1:8" ht="33" customHeight="1">
      <c r="A118" s="85" t="s">
        <v>108</v>
      </c>
      <c r="B118" s="85"/>
      <c r="C118" s="85"/>
      <c r="D118" s="85"/>
      <c r="E118" s="85"/>
      <c r="F118" s="63" t="s">
        <v>9</v>
      </c>
      <c r="G118" s="63" t="s">
        <v>10</v>
      </c>
      <c r="H118" s="63" t="s">
        <v>109</v>
      </c>
    </row>
    <row r="119" spans="1:8" ht="27.75" customHeight="1">
      <c r="A119" s="74" t="s">
        <v>110</v>
      </c>
      <c r="B119" s="74"/>
      <c r="C119" s="74"/>
      <c r="D119" s="74"/>
      <c r="E119" s="74"/>
      <c r="F119" s="64">
        <f>E21+A60+E77+D112+D115</f>
        <v>0</v>
      </c>
      <c r="G119" s="65"/>
      <c r="H119" s="49"/>
    </row>
    <row r="120" spans="1:8" ht="27.75" customHeight="1">
      <c r="A120" s="74" t="s">
        <v>111</v>
      </c>
      <c r="B120" s="74"/>
      <c r="C120" s="74"/>
      <c r="D120" s="74"/>
      <c r="E120" s="74"/>
      <c r="F120" s="64">
        <f>E36+C60+E93+E112+E115</f>
        <v>0</v>
      </c>
      <c r="G120" s="65"/>
      <c r="H120" s="49"/>
    </row>
    <row r="121" spans="1:8" ht="27.75" customHeight="1">
      <c r="A121" s="74" t="s">
        <v>112</v>
      </c>
      <c r="B121" s="74"/>
      <c r="C121" s="74"/>
      <c r="D121" s="74"/>
      <c r="E121" s="74"/>
      <c r="F121" s="64">
        <f>E48+E60+E109+G112+G115</f>
        <v>0</v>
      </c>
      <c r="G121" s="65"/>
      <c r="H121" s="49"/>
    </row>
    <row r="122" spans="1:8" ht="23.25" customHeight="1">
      <c r="A122" s="86" t="s">
        <v>113</v>
      </c>
      <c r="B122" s="86"/>
      <c r="C122" s="86"/>
      <c r="D122" s="86"/>
      <c r="E122" s="86"/>
      <c r="F122" s="66">
        <f>F119+F120+F121</f>
        <v>0</v>
      </c>
      <c r="G122" s="67"/>
      <c r="H122" s="68"/>
    </row>
  </sheetData>
  <sheetProtection/>
  <mergeCells count="43">
    <mergeCell ref="A117:H117"/>
    <mergeCell ref="A118:E118"/>
    <mergeCell ref="A119:E119"/>
    <mergeCell ref="A120:E120"/>
    <mergeCell ref="A121:E121"/>
    <mergeCell ref="A122:E122"/>
    <mergeCell ref="G111:H111"/>
    <mergeCell ref="E112:F112"/>
    <mergeCell ref="G112:H112"/>
    <mergeCell ref="E114:F114"/>
    <mergeCell ref="G114:H114"/>
    <mergeCell ref="E115:F115"/>
    <mergeCell ref="G115:H115"/>
    <mergeCell ref="A77:D77"/>
    <mergeCell ref="A92:D92"/>
    <mergeCell ref="A93:D93"/>
    <mergeCell ref="A108:D108"/>
    <mergeCell ref="A109:D109"/>
    <mergeCell ref="E111:F111"/>
    <mergeCell ref="A60:B60"/>
    <mergeCell ref="C60:D60"/>
    <mergeCell ref="E60:H60"/>
    <mergeCell ref="A62:H62"/>
    <mergeCell ref="F63:G63"/>
    <mergeCell ref="A76:D76"/>
    <mergeCell ref="A50:H50"/>
    <mergeCell ref="A57:D57"/>
    <mergeCell ref="A58:D58"/>
    <mergeCell ref="A59:B59"/>
    <mergeCell ref="C59:D59"/>
    <mergeCell ref="E59:H59"/>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5118110236220472"/>
  <pageSetup fitToHeight="0" fitToWidth="0" orientation="portrait" paperSize="9"/>
</worksheet>
</file>

<file path=xl/worksheets/sheet10.xml><?xml version="1.0" encoding="utf-8"?>
<worksheet xmlns="http://schemas.openxmlformats.org/spreadsheetml/2006/main" xmlns:r="http://schemas.openxmlformats.org/officeDocument/2006/relationships">
  <dimension ref="A1:H110"/>
  <sheetViews>
    <sheetView zoomScalePageLayoutView="0" workbookViewId="0" topLeftCell="A1">
      <selection activeCell="A1" sqref="A1"/>
    </sheetView>
  </sheetViews>
  <sheetFormatPr defaultColWidth="9.00390625" defaultRowHeight="16.5"/>
  <cols>
    <col min="1" max="1" width="11.625" style="1" customWidth="1"/>
    <col min="2" max="2" width="25.50390625" style="207" customWidth="1"/>
    <col min="3" max="3" width="9.50390625" style="265" customWidth="1"/>
    <col min="4" max="4" width="70.75390625" style="207"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521</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262"/>
      <c r="D3" s="263" t="s">
        <v>254</v>
      </c>
      <c r="E3" s="6"/>
      <c r="F3" s="71" t="s">
        <v>4</v>
      </c>
      <c r="G3" s="71"/>
      <c r="H3" s="7">
        <f>$C$3+$C$23+$C$38</f>
        <v>0</v>
      </c>
    </row>
    <row r="4" spans="1:8" ht="66">
      <c r="A4" s="8" t="s">
        <v>5</v>
      </c>
      <c r="B4" s="12" t="s">
        <v>6</v>
      </c>
      <c r="C4" s="264" t="s">
        <v>7</v>
      </c>
      <c r="D4" s="10" t="s">
        <v>8</v>
      </c>
      <c r="E4" s="11" t="s">
        <v>9</v>
      </c>
      <c r="F4" s="8" t="s">
        <v>120</v>
      </c>
      <c r="G4" s="12" t="s">
        <v>121</v>
      </c>
      <c r="H4" s="12" t="s">
        <v>122</v>
      </c>
    </row>
    <row r="5" spans="1:8" ht="28.5">
      <c r="A5" s="13">
        <v>1</v>
      </c>
      <c r="B5" s="51" t="s">
        <v>13</v>
      </c>
      <c r="C5" s="31">
        <v>30</v>
      </c>
      <c r="D5" s="206" t="s">
        <v>315</v>
      </c>
      <c r="E5" s="16"/>
      <c r="F5" s="17"/>
      <c r="G5" s="18"/>
      <c r="H5" s="13"/>
    </row>
    <row r="6" spans="1:8" ht="85.5">
      <c r="A6" s="13">
        <v>2</v>
      </c>
      <c r="B6" s="207" t="s">
        <v>15</v>
      </c>
      <c r="C6" s="31">
        <v>25</v>
      </c>
      <c r="D6" s="208" t="s">
        <v>316</v>
      </c>
      <c r="E6" s="21"/>
      <c r="F6" s="17"/>
      <c r="G6" s="18"/>
      <c r="H6" s="13"/>
    </row>
    <row r="7" spans="1:8" ht="57">
      <c r="A7" s="13">
        <v>3</v>
      </c>
      <c r="B7" s="51" t="s">
        <v>17</v>
      </c>
      <c r="C7" s="31">
        <v>20</v>
      </c>
      <c r="D7" s="208" t="s">
        <v>317</v>
      </c>
      <c r="E7" s="21"/>
      <c r="F7" s="17"/>
      <c r="G7" s="18"/>
      <c r="H7" s="13"/>
    </row>
    <row r="8" spans="1:8" ht="85.5">
      <c r="A8" s="13">
        <v>4</v>
      </c>
      <c r="B8" s="51" t="s">
        <v>19</v>
      </c>
      <c r="C8" s="31">
        <v>30</v>
      </c>
      <c r="D8" s="209" t="s">
        <v>20</v>
      </c>
      <c r="E8" s="21"/>
      <c r="F8" s="17"/>
      <c r="G8" s="18"/>
      <c r="H8" s="13"/>
    </row>
    <row r="9" spans="1:8" ht="57">
      <c r="A9" s="13">
        <v>5</v>
      </c>
      <c r="B9" s="51" t="s">
        <v>21</v>
      </c>
      <c r="C9" s="31">
        <v>10</v>
      </c>
      <c r="D9" s="208" t="s">
        <v>318</v>
      </c>
      <c r="E9" s="21"/>
      <c r="F9" s="17"/>
      <c r="G9" s="18"/>
      <c r="H9" s="13"/>
    </row>
    <row r="10" spans="1:8" ht="85.5">
      <c r="A10" s="13">
        <v>6</v>
      </c>
      <c r="B10" s="51" t="s">
        <v>23</v>
      </c>
      <c r="C10" s="31">
        <v>10</v>
      </c>
      <c r="D10" s="208" t="s">
        <v>319</v>
      </c>
      <c r="E10" s="21"/>
      <c r="F10" s="17"/>
      <c r="G10" s="18"/>
      <c r="H10" s="13"/>
    </row>
    <row r="11" spans="1:8" ht="57">
      <c r="A11" s="13">
        <v>7</v>
      </c>
      <c r="B11" s="40" t="s">
        <v>25</v>
      </c>
      <c r="C11" s="31">
        <v>5</v>
      </c>
      <c r="D11" s="208" t="s">
        <v>256</v>
      </c>
      <c r="E11" s="21"/>
      <c r="F11" s="17"/>
      <c r="G11" s="18"/>
      <c r="H11" s="13"/>
    </row>
    <row r="12" spans="1:8" ht="57">
      <c r="A12" s="13">
        <v>8</v>
      </c>
      <c r="B12" s="51" t="s">
        <v>27</v>
      </c>
      <c r="C12" s="31">
        <v>10</v>
      </c>
      <c r="D12" s="208" t="s">
        <v>320</v>
      </c>
      <c r="E12" s="21"/>
      <c r="F12" s="17"/>
      <c r="G12" s="18"/>
      <c r="H12" s="13"/>
    </row>
    <row r="13" spans="1:8" ht="57">
      <c r="A13" s="13">
        <v>9</v>
      </c>
      <c r="B13" s="51" t="s">
        <v>131</v>
      </c>
      <c r="C13" s="31">
        <v>10</v>
      </c>
      <c r="D13" s="208" t="s">
        <v>257</v>
      </c>
      <c r="E13" s="21"/>
      <c r="F13" s="17"/>
      <c r="G13" s="18"/>
      <c r="H13" s="13"/>
    </row>
    <row r="14" spans="1:8" ht="15.75" customHeight="1">
      <c r="A14" s="72">
        <v>10</v>
      </c>
      <c r="B14" s="40" t="s">
        <v>31</v>
      </c>
      <c r="C14" s="75" t="s">
        <v>32</v>
      </c>
      <c r="D14" s="210" t="s">
        <v>33</v>
      </c>
      <c r="E14" s="26"/>
      <c r="F14" s="27"/>
      <c r="G14" s="28"/>
      <c r="H14" s="74" t="s">
        <v>34</v>
      </c>
    </row>
    <row r="15" spans="1:8" ht="57">
      <c r="A15" s="72"/>
      <c r="B15" s="40" t="s">
        <v>35</v>
      </c>
      <c r="C15" s="75"/>
      <c r="D15" s="210" t="s">
        <v>36</v>
      </c>
      <c r="E15" s="26"/>
      <c r="F15" s="27"/>
      <c r="G15" s="28"/>
      <c r="H15" s="74"/>
    </row>
    <row r="16" spans="1:8" ht="42.75">
      <c r="A16" s="72"/>
      <c r="B16" s="40" t="s">
        <v>37</v>
      </c>
      <c r="C16" s="75"/>
      <c r="D16" s="210" t="s">
        <v>38</v>
      </c>
      <c r="E16" s="26"/>
      <c r="F16" s="27"/>
      <c r="G16" s="28"/>
      <c r="H16" s="74"/>
    </row>
    <row r="17" spans="1:8" ht="28.5">
      <c r="A17" s="72"/>
      <c r="B17" s="40" t="s">
        <v>39</v>
      </c>
      <c r="C17" s="75"/>
      <c r="D17" s="210" t="s">
        <v>40</v>
      </c>
      <c r="E17" s="26"/>
      <c r="F17" s="27"/>
      <c r="G17" s="28"/>
      <c r="H17" s="74"/>
    </row>
    <row r="18" spans="1:8" ht="42.75">
      <c r="A18" s="72"/>
      <c r="B18" s="40" t="s">
        <v>41</v>
      </c>
      <c r="C18" s="75"/>
      <c r="D18" s="210" t="s">
        <v>42</v>
      </c>
      <c r="E18" s="26"/>
      <c r="F18" s="27"/>
      <c r="G18" s="28"/>
      <c r="H18" s="74"/>
    </row>
    <row r="19" spans="1:8" ht="42.75">
      <c r="A19" s="72"/>
      <c r="B19" s="51" t="s">
        <v>43</v>
      </c>
      <c r="C19" s="7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18.75" customHeight="1">
      <c r="A21" s="75" t="s">
        <v>46</v>
      </c>
      <c r="B21" s="75"/>
      <c r="C21" s="75"/>
      <c r="D21" s="75"/>
      <c r="E21" s="34">
        <f>E20*$C$3</f>
        <v>0</v>
      </c>
      <c r="F21" s="34">
        <f>F20*$C$3</f>
        <v>0</v>
      </c>
      <c r="G21" s="31"/>
      <c r="H21" s="31"/>
    </row>
    <row r="22" ht="16.5" thickBot="1"/>
    <row r="23" spans="1:8" ht="21" customHeight="1" thickBot="1">
      <c r="A23" s="3" t="s">
        <v>47</v>
      </c>
      <c r="B23" s="4"/>
      <c r="C23" s="262"/>
      <c r="D23" s="263" t="s">
        <v>118</v>
      </c>
      <c r="E23" s="6"/>
      <c r="F23" s="6"/>
      <c r="G23" s="6"/>
      <c r="H23" s="6"/>
    </row>
    <row r="24" spans="1:8" ht="66">
      <c r="A24" s="8" t="s">
        <v>5</v>
      </c>
      <c r="B24" s="12" t="s">
        <v>6</v>
      </c>
      <c r="C24" s="264" t="s">
        <v>7</v>
      </c>
      <c r="D24" s="10" t="s">
        <v>8</v>
      </c>
      <c r="E24" s="11" t="s">
        <v>9</v>
      </c>
      <c r="F24" s="8" t="s">
        <v>120</v>
      </c>
      <c r="G24" s="12" t="s">
        <v>121</v>
      </c>
      <c r="H24" s="12" t="s">
        <v>122</v>
      </c>
    </row>
    <row r="25" spans="1:8" ht="42.75">
      <c r="A25" s="35">
        <v>1</v>
      </c>
      <c r="B25" s="40" t="s">
        <v>48</v>
      </c>
      <c r="C25" s="31">
        <v>20</v>
      </c>
      <c r="D25" s="37" t="s">
        <v>49</v>
      </c>
      <c r="E25" s="38"/>
      <c r="F25" s="39"/>
      <c r="G25" s="36"/>
      <c r="H25" s="36"/>
    </row>
    <row r="26" spans="1:8" ht="42.75">
      <c r="A26" s="35">
        <v>2</v>
      </c>
      <c r="B26" s="40" t="s">
        <v>50</v>
      </c>
      <c r="C26" s="31">
        <v>20</v>
      </c>
      <c r="D26" s="37" t="s">
        <v>49</v>
      </c>
      <c r="E26" s="41"/>
      <c r="F26" s="39"/>
      <c r="G26" s="36"/>
      <c r="H26" s="36"/>
    </row>
    <row r="27" spans="1:8" ht="180">
      <c r="A27" s="35">
        <v>3</v>
      </c>
      <c r="B27" s="40" t="s">
        <v>51</v>
      </c>
      <c r="C27" s="31">
        <v>20</v>
      </c>
      <c r="D27" s="120" t="s">
        <v>135</v>
      </c>
      <c r="E27" s="41"/>
      <c r="F27" s="39"/>
      <c r="G27" s="36"/>
      <c r="H27" s="36"/>
    </row>
    <row r="28" spans="1:8" ht="156.75">
      <c r="A28" s="35">
        <v>4</v>
      </c>
      <c r="B28" s="40" t="s">
        <v>53</v>
      </c>
      <c r="C28" s="31">
        <v>20</v>
      </c>
      <c r="D28" s="37" t="s">
        <v>54</v>
      </c>
      <c r="E28" s="41"/>
      <c r="F28" s="39"/>
      <c r="G28" s="36"/>
      <c r="H28" s="36"/>
    </row>
    <row r="29" spans="1:8" ht="42.75">
      <c r="A29" s="35">
        <v>5</v>
      </c>
      <c r="B29" s="40" t="s">
        <v>55</v>
      </c>
      <c r="C29" s="31">
        <v>20</v>
      </c>
      <c r="D29" s="37" t="s">
        <v>56</v>
      </c>
      <c r="E29" s="41"/>
      <c r="F29" s="39"/>
      <c r="G29" s="36"/>
      <c r="H29" s="36"/>
    </row>
    <row r="30" spans="1:8" ht="71.25">
      <c r="A30" s="35">
        <v>6</v>
      </c>
      <c r="B30" s="40" t="s">
        <v>138</v>
      </c>
      <c r="C30" s="31">
        <v>20</v>
      </c>
      <c r="D30" s="37" t="s">
        <v>258</v>
      </c>
      <c r="E30" s="41"/>
      <c r="F30" s="39"/>
      <c r="G30" s="36"/>
      <c r="H30" s="40" t="s">
        <v>59</v>
      </c>
    </row>
    <row r="31" spans="1:8" ht="71.25">
      <c r="A31" s="35">
        <v>7</v>
      </c>
      <c r="B31" s="40" t="s">
        <v>60</v>
      </c>
      <c r="C31" s="31">
        <v>10</v>
      </c>
      <c r="D31" s="37" t="s">
        <v>61</v>
      </c>
      <c r="E31" s="41"/>
      <c r="F31" s="39"/>
      <c r="G31" s="36"/>
      <c r="H31" s="36"/>
    </row>
    <row r="32" spans="1:8" ht="16.5">
      <c r="A32" s="35">
        <v>8</v>
      </c>
      <c r="B32" s="40" t="s">
        <v>62</v>
      </c>
      <c r="C32" s="31">
        <v>5</v>
      </c>
      <c r="D32" s="46" t="s">
        <v>63</v>
      </c>
      <c r="E32" s="41"/>
      <c r="F32" s="39"/>
      <c r="G32" s="36"/>
      <c r="H32" s="36"/>
    </row>
    <row r="33" spans="1:8" ht="85.5">
      <c r="A33" s="35">
        <v>9</v>
      </c>
      <c r="B33" s="40" t="s">
        <v>64</v>
      </c>
      <c r="C33" s="31">
        <v>15</v>
      </c>
      <c r="D33" s="42" t="s">
        <v>141</v>
      </c>
      <c r="E33" s="41"/>
      <c r="F33" s="39"/>
      <c r="G33" s="36"/>
      <c r="H33" s="36"/>
    </row>
    <row r="34" spans="1:8" ht="42.75">
      <c r="A34" s="35">
        <v>10</v>
      </c>
      <c r="B34" s="40" t="s">
        <v>142</v>
      </c>
      <c r="C34" s="31" t="s">
        <v>32</v>
      </c>
      <c r="D34" s="37"/>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24" customHeight="1" thickBot="1">
      <c r="A38" s="45" t="s">
        <v>68</v>
      </c>
      <c r="B38" s="4"/>
      <c r="C38" s="262"/>
      <c r="D38" s="263" t="s">
        <v>254</v>
      </c>
      <c r="E38" s="6"/>
      <c r="F38" s="6"/>
      <c r="G38" s="6"/>
      <c r="H38" s="6"/>
    </row>
    <row r="39" spans="1:8" ht="66">
      <c r="A39" s="8" t="s">
        <v>5</v>
      </c>
      <c r="B39" s="12" t="s">
        <v>6</v>
      </c>
      <c r="C39" s="264" t="s">
        <v>7</v>
      </c>
      <c r="D39" s="10" t="s">
        <v>8</v>
      </c>
      <c r="E39" s="11" t="s">
        <v>9</v>
      </c>
      <c r="F39" s="8" t="s">
        <v>120</v>
      </c>
      <c r="G39" s="12" t="s">
        <v>121</v>
      </c>
      <c r="H39" s="12" t="s">
        <v>122</v>
      </c>
    </row>
    <row r="40" spans="1:8" ht="28.5">
      <c r="A40" s="35">
        <v>1</v>
      </c>
      <c r="B40" s="40" t="s">
        <v>69</v>
      </c>
      <c r="C40" s="31">
        <v>30</v>
      </c>
      <c r="D40" s="46" t="s">
        <v>70</v>
      </c>
      <c r="E40" s="38"/>
      <c r="F40" s="39"/>
      <c r="G40" s="36"/>
      <c r="H40" s="36"/>
    </row>
    <row r="41" spans="1:8" ht="213.75">
      <c r="A41" s="35">
        <v>2</v>
      </c>
      <c r="B41" s="40" t="s">
        <v>71</v>
      </c>
      <c r="C41" s="31">
        <v>20</v>
      </c>
      <c r="D41" s="46" t="s">
        <v>72</v>
      </c>
      <c r="E41" s="41"/>
      <c r="F41" s="39"/>
      <c r="G41" s="36"/>
      <c r="H41" s="36"/>
    </row>
    <row r="42" spans="1:8" ht="142.5">
      <c r="A42" s="35">
        <v>3</v>
      </c>
      <c r="B42" s="40" t="s">
        <v>73</v>
      </c>
      <c r="C42" s="31">
        <v>30</v>
      </c>
      <c r="D42" s="46" t="s">
        <v>74</v>
      </c>
      <c r="E42" s="41"/>
      <c r="F42" s="39"/>
      <c r="G42" s="36"/>
      <c r="H42" s="40" t="s">
        <v>75</v>
      </c>
    </row>
    <row r="43" spans="1:8" ht="57">
      <c r="A43" s="35">
        <v>4</v>
      </c>
      <c r="B43" s="40" t="s">
        <v>76</v>
      </c>
      <c r="C43" s="31">
        <v>10</v>
      </c>
      <c r="D43" s="46" t="s">
        <v>143</v>
      </c>
      <c r="E43" s="41"/>
      <c r="F43" s="39"/>
      <c r="G43" s="36"/>
      <c r="H43" s="36"/>
    </row>
    <row r="44" spans="1:8" ht="128.25">
      <c r="A44" s="35">
        <v>5</v>
      </c>
      <c r="B44" s="40" t="s">
        <v>78</v>
      </c>
      <c r="C44" s="31">
        <v>40</v>
      </c>
      <c r="D44" s="46" t="s">
        <v>79</v>
      </c>
      <c r="E44" s="41"/>
      <c r="F44" s="39"/>
      <c r="G44" s="36"/>
      <c r="H44" s="36"/>
    </row>
    <row r="45" spans="1:8" ht="28.5">
      <c r="A45" s="35">
        <v>6</v>
      </c>
      <c r="B45" s="40" t="s">
        <v>80</v>
      </c>
      <c r="C45" s="31">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5.25" customHeight="1" thickBot="1">
      <c r="A51" s="11" t="s">
        <v>5</v>
      </c>
      <c r="B51" s="11" t="s">
        <v>6</v>
      </c>
      <c r="C51" s="11" t="s">
        <v>7</v>
      </c>
      <c r="D51" s="194" t="s">
        <v>8</v>
      </c>
      <c r="E51" s="11" t="s">
        <v>9</v>
      </c>
      <c r="F51" s="11" t="s">
        <v>120</v>
      </c>
      <c r="G51" s="12" t="s">
        <v>121</v>
      </c>
      <c r="H51" s="12" t="s">
        <v>122</v>
      </c>
    </row>
    <row r="52" spans="1:8" s="199" customFormat="1" ht="201" customHeight="1">
      <c r="A52" s="195">
        <v>1</v>
      </c>
      <c r="B52" s="248" t="s">
        <v>431</v>
      </c>
      <c r="C52" s="249">
        <v>50</v>
      </c>
      <c r="D52" s="250" t="s">
        <v>432</v>
      </c>
      <c r="E52" s="197"/>
      <c r="F52" s="198"/>
      <c r="G52" s="73"/>
      <c r="H52" s="73"/>
    </row>
    <row r="53" spans="1:8" s="199" customFormat="1" ht="297.75">
      <c r="A53" s="195">
        <v>2</v>
      </c>
      <c r="B53" s="248" t="s">
        <v>433</v>
      </c>
      <c r="C53" s="249">
        <v>50</v>
      </c>
      <c r="D53" s="250" t="s">
        <v>434</v>
      </c>
      <c r="E53" s="200"/>
      <c r="F53" s="198"/>
      <c r="G53" s="73"/>
      <c r="H53" s="73"/>
    </row>
    <row r="54" spans="1:8" ht="153">
      <c r="A54" s="195">
        <v>3</v>
      </c>
      <c r="B54" s="251" t="s">
        <v>435</v>
      </c>
      <c r="C54" s="249">
        <v>50</v>
      </c>
      <c r="D54" s="252" t="s">
        <v>436</v>
      </c>
      <c r="E54" s="41"/>
      <c r="F54" s="39"/>
      <c r="G54" s="36"/>
      <c r="H54" s="36"/>
    </row>
    <row r="55" spans="1:8" ht="16.5">
      <c r="A55" s="75" t="s">
        <v>45</v>
      </c>
      <c r="B55" s="75"/>
      <c r="C55" s="75"/>
      <c r="D55" s="75"/>
      <c r="E55" s="32">
        <f>MIN(100,IF(E52+E54&gt;100,100,E52+E53+E54))</f>
        <v>0</v>
      </c>
      <c r="F55" s="32">
        <f>MIN(100,IF(F52+F54&gt;100,100,F52+F53+F54))</f>
        <v>0</v>
      </c>
      <c r="G55" s="31"/>
      <c r="H55" s="31"/>
    </row>
    <row r="56" spans="1:8" ht="16.5">
      <c r="A56" s="75" t="s">
        <v>86</v>
      </c>
      <c r="B56" s="75"/>
      <c r="C56" s="75"/>
      <c r="D56" s="75"/>
      <c r="E56" s="47">
        <f>$E55*0.15</f>
        <v>0</v>
      </c>
      <c r="F56" s="47">
        <f>F55*0.15</f>
        <v>0</v>
      </c>
      <c r="G56" s="48"/>
      <c r="H56" s="48"/>
    </row>
    <row r="57" spans="1:8" ht="14.25" customHeight="1">
      <c r="A57" s="77" t="s">
        <v>87</v>
      </c>
      <c r="B57" s="77"/>
      <c r="C57" s="77" t="s">
        <v>88</v>
      </c>
      <c r="D57" s="77"/>
      <c r="E57" s="77" t="s">
        <v>89</v>
      </c>
      <c r="F57" s="77"/>
      <c r="G57" s="77"/>
      <c r="H57" s="77"/>
    </row>
    <row r="58" spans="1:8" ht="13.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29.25" customHeight="1" thickBot="1">
      <c r="A61" s="3" t="s">
        <v>2</v>
      </c>
      <c r="B61" s="4"/>
      <c r="C61" s="262"/>
      <c r="D61" s="263" t="s">
        <v>280</v>
      </c>
      <c r="E61" s="6"/>
      <c r="F61" s="71" t="s">
        <v>92</v>
      </c>
      <c r="G61" s="71"/>
      <c r="H61" s="7">
        <f>C61+C75+C86</f>
        <v>0</v>
      </c>
    </row>
    <row r="62" spans="1:8" ht="66">
      <c r="A62" s="8" t="s">
        <v>5</v>
      </c>
      <c r="B62" s="12" t="s">
        <v>6</v>
      </c>
      <c r="C62" s="264" t="s">
        <v>7</v>
      </c>
      <c r="D62" s="10" t="s">
        <v>8</v>
      </c>
      <c r="E62" s="11" t="s">
        <v>9</v>
      </c>
      <c r="F62" s="8" t="s">
        <v>120</v>
      </c>
      <c r="G62" s="12" t="s">
        <v>121</v>
      </c>
      <c r="H62" s="12" t="s">
        <v>122</v>
      </c>
    </row>
    <row r="63" spans="1:8" ht="57">
      <c r="A63" s="13">
        <v>1</v>
      </c>
      <c r="B63" s="266" t="s">
        <v>522</v>
      </c>
      <c r="C63" s="267" t="s">
        <v>523</v>
      </c>
      <c r="D63" s="268" t="s">
        <v>524</v>
      </c>
      <c r="E63" s="16"/>
      <c r="F63" s="17"/>
      <c r="G63" s="18"/>
      <c r="H63" s="13"/>
    </row>
    <row r="64" spans="1:8" ht="57">
      <c r="A64" s="13">
        <v>2</v>
      </c>
      <c r="B64" s="248" t="s">
        <v>525</v>
      </c>
      <c r="C64" s="267" t="s">
        <v>526</v>
      </c>
      <c r="D64" s="268" t="s">
        <v>527</v>
      </c>
      <c r="E64" s="21"/>
      <c r="F64" s="17"/>
      <c r="G64" s="18"/>
      <c r="H64" s="13"/>
    </row>
    <row r="65" spans="1:8" ht="71.25">
      <c r="A65" s="13">
        <v>3</v>
      </c>
      <c r="B65" s="248" t="s">
        <v>528</v>
      </c>
      <c r="C65" s="267" t="s">
        <v>523</v>
      </c>
      <c r="D65" s="268" t="s">
        <v>529</v>
      </c>
      <c r="E65" s="21"/>
      <c r="F65" s="17"/>
      <c r="G65" s="18"/>
      <c r="H65" s="13"/>
    </row>
    <row r="66" spans="1:8" ht="57">
      <c r="A66" s="13">
        <v>4</v>
      </c>
      <c r="B66" s="248" t="s">
        <v>530</v>
      </c>
      <c r="C66" s="267" t="s">
        <v>523</v>
      </c>
      <c r="D66" s="268" t="s">
        <v>531</v>
      </c>
      <c r="E66" s="21"/>
      <c r="F66" s="17"/>
      <c r="G66" s="18"/>
      <c r="H66" s="13"/>
    </row>
    <row r="67" spans="1:8" ht="85.5">
      <c r="A67" s="13">
        <v>5</v>
      </c>
      <c r="B67" s="248" t="s">
        <v>532</v>
      </c>
      <c r="C67" s="267" t="s">
        <v>526</v>
      </c>
      <c r="D67" s="268" t="s">
        <v>533</v>
      </c>
      <c r="E67" s="21"/>
      <c r="F67" s="17"/>
      <c r="G67" s="18"/>
      <c r="H67" s="13"/>
    </row>
    <row r="68" spans="1:8" ht="71.25">
      <c r="A68" s="13">
        <v>6</v>
      </c>
      <c r="B68" s="248" t="s">
        <v>534</v>
      </c>
      <c r="C68" s="267" t="s">
        <v>526</v>
      </c>
      <c r="D68" s="268" t="s">
        <v>535</v>
      </c>
      <c r="E68" s="21"/>
      <c r="F68" s="17"/>
      <c r="G68" s="18"/>
      <c r="H68" s="13"/>
    </row>
    <row r="69" spans="1:8" ht="42.75">
      <c r="A69" s="13">
        <v>7</v>
      </c>
      <c r="B69" s="251" t="s">
        <v>536</v>
      </c>
      <c r="C69" s="267" t="s">
        <v>526</v>
      </c>
      <c r="D69" s="268" t="s">
        <v>537</v>
      </c>
      <c r="E69" s="21"/>
      <c r="F69" s="17"/>
      <c r="G69" s="18"/>
      <c r="H69" s="13"/>
    </row>
    <row r="70" spans="1:8" ht="57">
      <c r="A70" s="13">
        <v>8</v>
      </c>
      <c r="B70" s="248" t="s">
        <v>538</v>
      </c>
      <c r="C70" s="267" t="s">
        <v>526</v>
      </c>
      <c r="D70" s="268" t="s">
        <v>539</v>
      </c>
      <c r="E70" s="21"/>
      <c r="F70" s="17"/>
      <c r="G70" s="18"/>
      <c r="H70" s="13"/>
    </row>
    <row r="71" spans="1:8" ht="16.5" thickBot="1">
      <c r="A71" s="13">
        <v>9</v>
      </c>
      <c r="B71" s="248" t="s">
        <v>540</v>
      </c>
      <c r="C71" s="267" t="s">
        <v>526</v>
      </c>
      <c r="D71" s="266" t="s">
        <v>541</v>
      </c>
      <c r="E71" s="30"/>
      <c r="F71" s="17"/>
      <c r="G71" s="18"/>
      <c r="H71" s="13"/>
    </row>
    <row r="72" spans="1:8" ht="14.25" customHeight="1">
      <c r="A72" s="75" t="s">
        <v>45</v>
      </c>
      <c r="B72" s="75"/>
      <c r="C72" s="75"/>
      <c r="D72" s="75"/>
      <c r="E72" s="32">
        <f>MIN(100,IF(E63+E71&gt;100,100,E63+E64+E65+E66+E67+E68+E69+E70+E71))</f>
        <v>0</v>
      </c>
      <c r="F72" s="32">
        <f>MIN(100,IF(F63+F71&gt;100,100,F63+F64+F65+F66+F67+F68+F69+F70+F71))</f>
        <v>0</v>
      </c>
      <c r="G72" s="31"/>
      <c r="H72" s="31"/>
    </row>
    <row r="73" spans="1:8" ht="13.5" customHeight="1">
      <c r="A73" s="75" t="s">
        <v>93</v>
      </c>
      <c r="B73" s="75"/>
      <c r="C73" s="75"/>
      <c r="D73" s="75"/>
      <c r="E73" s="34">
        <f>E72*$C61</f>
        <v>0</v>
      </c>
      <c r="F73" s="34">
        <f>F72*$C61</f>
        <v>0</v>
      </c>
      <c r="G73" s="31"/>
      <c r="H73" s="31"/>
    </row>
    <row r="74" ht="16.5" thickBot="1"/>
    <row r="75" spans="1:8" ht="28.5" customHeight="1" thickBot="1">
      <c r="A75" s="3" t="s">
        <v>47</v>
      </c>
      <c r="B75" s="4"/>
      <c r="C75" s="262"/>
      <c r="D75" s="263" t="s">
        <v>280</v>
      </c>
      <c r="E75" s="6"/>
      <c r="F75" s="6"/>
      <c r="G75" s="6"/>
      <c r="H75" s="6"/>
    </row>
    <row r="76" spans="1:8" ht="66">
      <c r="A76" s="8" t="s">
        <v>5</v>
      </c>
      <c r="B76" s="12" t="s">
        <v>6</v>
      </c>
      <c r="C76" s="264" t="s">
        <v>7</v>
      </c>
      <c r="D76" s="10" t="s">
        <v>8</v>
      </c>
      <c r="E76" s="11" t="s">
        <v>9</v>
      </c>
      <c r="F76" s="8" t="s">
        <v>120</v>
      </c>
      <c r="G76" s="12" t="s">
        <v>121</v>
      </c>
      <c r="H76" s="12" t="s">
        <v>122</v>
      </c>
    </row>
    <row r="77" spans="1:8" ht="57">
      <c r="A77" s="35">
        <v>1</v>
      </c>
      <c r="B77" s="251" t="s">
        <v>498</v>
      </c>
      <c r="C77" s="267" t="s">
        <v>526</v>
      </c>
      <c r="D77" s="252" t="s">
        <v>542</v>
      </c>
      <c r="E77" s="38"/>
      <c r="F77" s="39"/>
      <c r="G77" s="36"/>
      <c r="H77" s="36"/>
    </row>
    <row r="78" spans="1:8" ht="42.75">
      <c r="A78" s="35">
        <v>2</v>
      </c>
      <c r="B78" s="251" t="s">
        <v>500</v>
      </c>
      <c r="C78" s="267" t="s">
        <v>543</v>
      </c>
      <c r="D78" s="252" t="s">
        <v>544</v>
      </c>
      <c r="E78" s="41"/>
      <c r="F78" s="39"/>
      <c r="G78" s="36"/>
      <c r="H78" s="36"/>
    </row>
    <row r="79" spans="1:8" ht="57">
      <c r="A79" s="35">
        <v>3</v>
      </c>
      <c r="B79" s="251" t="s">
        <v>502</v>
      </c>
      <c r="C79" s="267" t="s">
        <v>545</v>
      </c>
      <c r="D79" s="252" t="s">
        <v>546</v>
      </c>
      <c r="E79" s="41"/>
      <c r="F79" s="39"/>
      <c r="G79" s="36"/>
      <c r="H79" s="36"/>
    </row>
    <row r="80" spans="1:8" ht="57">
      <c r="A80" s="35">
        <v>4</v>
      </c>
      <c r="B80" s="251" t="s">
        <v>547</v>
      </c>
      <c r="C80" s="267" t="s">
        <v>526</v>
      </c>
      <c r="D80" s="252" t="s">
        <v>548</v>
      </c>
      <c r="E80" s="41"/>
      <c r="F80" s="39"/>
      <c r="G80" s="36"/>
      <c r="H80" s="36"/>
    </row>
    <row r="81" spans="1:8" ht="57">
      <c r="A81" s="35">
        <v>5</v>
      </c>
      <c r="B81" s="251" t="s">
        <v>549</v>
      </c>
      <c r="C81" s="267" t="s">
        <v>526</v>
      </c>
      <c r="D81" s="252" t="s">
        <v>550</v>
      </c>
      <c r="E81" s="41"/>
      <c r="F81" s="39"/>
      <c r="G81" s="36"/>
      <c r="H81" s="36"/>
    </row>
    <row r="82" spans="1:8" ht="85.5">
      <c r="A82" s="35">
        <v>6</v>
      </c>
      <c r="B82" s="251" t="s">
        <v>551</v>
      </c>
      <c r="C82" s="267" t="s">
        <v>526</v>
      </c>
      <c r="D82" s="252" t="s">
        <v>533</v>
      </c>
      <c r="E82" s="44"/>
      <c r="F82" s="39"/>
      <c r="G82" s="36"/>
      <c r="H82" s="36"/>
    </row>
    <row r="83" spans="1:8" ht="14.25" customHeight="1">
      <c r="A83" s="75" t="s">
        <v>45</v>
      </c>
      <c r="B83" s="75"/>
      <c r="C83" s="75"/>
      <c r="D83" s="75"/>
      <c r="E83" s="32">
        <f>MIN(100,IF(E77+E82&gt;100,100,E77+E78+E79+E80+E81+E82))</f>
        <v>0</v>
      </c>
      <c r="F83" s="32">
        <f>MIN(100,IF(F77+F82&gt;100,100,F77+F78+F79+F80+F81+F82))</f>
        <v>0</v>
      </c>
      <c r="G83" s="31"/>
      <c r="H83" s="31"/>
    </row>
    <row r="84" spans="1:8" ht="13.5" customHeight="1">
      <c r="A84" s="75" t="s">
        <v>94</v>
      </c>
      <c r="B84" s="75"/>
      <c r="C84" s="75"/>
      <c r="D84" s="75"/>
      <c r="E84" s="34">
        <f>E83*$C75</f>
        <v>0</v>
      </c>
      <c r="F84" s="34">
        <f>F83*$C75</f>
        <v>0</v>
      </c>
      <c r="G84" s="31"/>
      <c r="H84" s="31"/>
    </row>
    <row r="85" ht="16.5" thickBot="1"/>
    <row r="86" spans="1:8" ht="29.25" customHeight="1" thickBot="1">
      <c r="A86" s="45" t="s">
        <v>68</v>
      </c>
      <c r="B86" s="4"/>
      <c r="C86" s="262"/>
      <c r="D86" s="263" t="s">
        <v>280</v>
      </c>
      <c r="E86" s="6"/>
      <c r="F86" s="6"/>
      <c r="G86" s="6"/>
      <c r="H86" s="6"/>
    </row>
    <row r="87" spans="1:8" ht="66">
      <c r="A87" s="8" t="s">
        <v>5</v>
      </c>
      <c r="B87" s="12" t="s">
        <v>6</v>
      </c>
      <c r="C87" s="264" t="s">
        <v>7</v>
      </c>
      <c r="D87" s="10" t="s">
        <v>8</v>
      </c>
      <c r="E87" s="11" t="s">
        <v>9</v>
      </c>
      <c r="F87" s="8" t="s">
        <v>120</v>
      </c>
      <c r="G87" s="12" t="s">
        <v>121</v>
      </c>
      <c r="H87" s="12" t="s">
        <v>122</v>
      </c>
    </row>
    <row r="88" spans="1:8" ht="57">
      <c r="A88" s="35">
        <v>1</v>
      </c>
      <c r="B88" s="251" t="s">
        <v>552</v>
      </c>
      <c r="C88" s="267" t="s">
        <v>526</v>
      </c>
      <c r="D88" s="252" t="s">
        <v>553</v>
      </c>
      <c r="E88" s="38"/>
      <c r="F88" s="39"/>
      <c r="G88" s="36"/>
      <c r="H88" s="36"/>
    </row>
    <row r="89" spans="1:8" ht="85.5">
      <c r="A89" s="35">
        <v>2</v>
      </c>
      <c r="B89" s="251" t="s">
        <v>554</v>
      </c>
      <c r="C89" s="267" t="s">
        <v>543</v>
      </c>
      <c r="D89" s="252" t="s">
        <v>555</v>
      </c>
      <c r="E89" s="41"/>
      <c r="F89" s="39"/>
      <c r="G89" s="36"/>
      <c r="H89" s="36"/>
    </row>
    <row r="90" spans="1:8" ht="57">
      <c r="A90" s="35">
        <v>3</v>
      </c>
      <c r="B90" s="251" t="s">
        <v>556</v>
      </c>
      <c r="C90" s="267" t="s">
        <v>526</v>
      </c>
      <c r="D90" s="252" t="s">
        <v>557</v>
      </c>
      <c r="E90" s="41"/>
      <c r="F90" s="39"/>
      <c r="G90" s="36"/>
      <c r="H90" s="36"/>
    </row>
    <row r="91" spans="1:8" ht="57">
      <c r="A91" s="35">
        <v>4</v>
      </c>
      <c r="B91" s="251" t="s">
        <v>514</v>
      </c>
      <c r="C91" s="267" t="s">
        <v>523</v>
      </c>
      <c r="D91" s="252" t="s">
        <v>558</v>
      </c>
      <c r="E91" s="41"/>
      <c r="F91" s="39"/>
      <c r="G91" s="36"/>
      <c r="H91" s="36"/>
    </row>
    <row r="92" spans="1:8" ht="71.25">
      <c r="A92" s="35">
        <v>5</v>
      </c>
      <c r="B92" s="251" t="s">
        <v>559</v>
      </c>
      <c r="C92" s="267" t="s">
        <v>526</v>
      </c>
      <c r="D92" s="252" t="s">
        <v>560</v>
      </c>
      <c r="E92" s="41"/>
      <c r="F92" s="39"/>
      <c r="G92" s="36"/>
      <c r="H92" s="36"/>
    </row>
    <row r="93" spans="1:8" ht="57">
      <c r="A93" s="35">
        <v>6</v>
      </c>
      <c r="B93" s="251" t="s">
        <v>561</v>
      </c>
      <c r="C93" s="267" t="s">
        <v>526</v>
      </c>
      <c r="D93" s="252" t="s">
        <v>550</v>
      </c>
      <c r="E93" s="41"/>
      <c r="F93" s="39"/>
      <c r="G93" s="36"/>
      <c r="H93" s="36"/>
    </row>
    <row r="94" spans="1:8" ht="16.5">
      <c r="A94" s="35">
        <v>7</v>
      </c>
      <c r="B94" s="251" t="s">
        <v>562</v>
      </c>
      <c r="C94" s="267" t="s">
        <v>523</v>
      </c>
      <c r="D94" s="252" t="s">
        <v>563</v>
      </c>
      <c r="E94" s="41"/>
      <c r="F94" s="39"/>
      <c r="G94" s="36"/>
      <c r="H94" s="36"/>
    </row>
    <row r="95" spans="1:8" ht="57">
      <c r="A95" s="35">
        <v>8</v>
      </c>
      <c r="B95" s="251" t="s">
        <v>520</v>
      </c>
      <c r="C95" s="267" t="s">
        <v>526</v>
      </c>
      <c r="D95" s="252" t="s">
        <v>564</v>
      </c>
      <c r="E95" s="44"/>
      <c r="F95" s="39"/>
      <c r="G95" s="36"/>
      <c r="H95" s="36"/>
    </row>
    <row r="96" spans="1:8" ht="14.25" customHeight="1">
      <c r="A96" s="75" t="s">
        <v>45</v>
      </c>
      <c r="B96" s="75"/>
      <c r="C96" s="75"/>
      <c r="D96" s="75"/>
      <c r="E96" s="32">
        <f>MIN(100,IF(E88+E95&gt;100,100,E88+E89+E90+E91+E92+E93+E94+E95))</f>
        <v>0</v>
      </c>
      <c r="F96" s="32">
        <f>MIN(100,IF(F88+F95&gt;100,100,F88+F89+F90+F91+F92+F93+F94+F95))</f>
        <v>0</v>
      </c>
      <c r="G96" s="31"/>
      <c r="H96" s="31"/>
    </row>
    <row r="97" spans="1:8" ht="13.5" customHeight="1">
      <c r="A97" s="75" t="s">
        <v>95</v>
      </c>
      <c r="B97" s="75"/>
      <c r="C97" s="75"/>
      <c r="D97" s="75"/>
      <c r="E97" s="34">
        <f>E96*$C86</f>
        <v>0</v>
      </c>
      <c r="F97" s="34">
        <f>F96*$C86</f>
        <v>0</v>
      </c>
      <c r="G97" s="31"/>
      <c r="H97" s="31"/>
    </row>
    <row r="98" ht="16.5"/>
    <row r="99" spans="1:8" ht="41.25" customHeight="1">
      <c r="A99" s="56" t="s">
        <v>96</v>
      </c>
      <c r="B99" s="57" t="s">
        <v>97</v>
      </c>
      <c r="C99" s="57" t="s">
        <v>98</v>
      </c>
      <c r="D99" s="57" t="s">
        <v>99</v>
      </c>
      <c r="E99" s="80" t="s">
        <v>100</v>
      </c>
      <c r="F99" s="80"/>
      <c r="G99" s="81" t="s">
        <v>101</v>
      </c>
      <c r="H99" s="81"/>
    </row>
    <row r="100" spans="1:8" ht="42.75" customHeight="1">
      <c r="A100" s="18" t="s">
        <v>102</v>
      </c>
      <c r="B100" s="18">
        <v>100</v>
      </c>
      <c r="C100" s="59">
        <f>B100*0.1</f>
        <v>10</v>
      </c>
      <c r="D100" s="60">
        <f>$C100/3</f>
        <v>3.3333333333333335</v>
      </c>
      <c r="E100" s="82">
        <f>$C100/3</f>
        <v>3.3333333333333335</v>
      </c>
      <c r="F100" s="82"/>
      <c r="G100" s="82">
        <f>$C100/3</f>
        <v>3.3333333333333335</v>
      </c>
      <c r="H100" s="82"/>
    </row>
    <row r="101" ht="16.5" thickBot="1"/>
    <row r="102" spans="1:8" ht="42" customHeight="1" thickBot="1">
      <c r="A102" s="56" t="s">
        <v>96</v>
      </c>
      <c r="B102" s="57" t="s">
        <v>97</v>
      </c>
      <c r="C102" s="269" t="s">
        <v>103</v>
      </c>
      <c r="D102" s="62" t="s">
        <v>104</v>
      </c>
      <c r="E102" s="83" t="s">
        <v>105</v>
      </c>
      <c r="F102" s="83"/>
      <c r="G102" s="81" t="s">
        <v>106</v>
      </c>
      <c r="H102" s="81"/>
    </row>
    <row r="103" spans="1:8" ht="33">
      <c r="A103" s="18" t="s">
        <v>102</v>
      </c>
      <c r="B103" s="18">
        <v>100</v>
      </c>
      <c r="C103" s="59">
        <f>B103*0.05</f>
        <v>5</v>
      </c>
      <c r="D103" s="60">
        <f>$C103/3</f>
        <v>1.6666666666666667</v>
      </c>
      <c r="E103" s="82">
        <f>$C103/3</f>
        <v>1.6666666666666667</v>
      </c>
      <c r="F103" s="82"/>
      <c r="G103" s="82">
        <f>$C103/3</f>
        <v>1.6666666666666667</v>
      </c>
      <c r="H103" s="82"/>
    </row>
    <row r="104" ht="16.5"/>
    <row r="105" spans="1:8" ht="25.5">
      <c r="A105" s="84" t="s">
        <v>107</v>
      </c>
      <c r="B105" s="84"/>
      <c r="C105" s="84"/>
      <c r="D105" s="84"/>
      <c r="E105" s="84"/>
      <c r="F105" s="84"/>
      <c r="G105" s="84"/>
      <c r="H105" s="84"/>
    </row>
    <row r="106" spans="1:8" ht="33" customHeight="1">
      <c r="A106" s="85" t="s">
        <v>108</v>
      </c>
      <c r="B106" s="85"/>
      <c r="C106" s="85"/>
      <c r="D106" s="85"/>
      <c r="E106" s="85"/>
      <c r="F106" s="63" t="s">
        <v>9</v>
      </c>
      <c r="G106" s="63" t="s">
        <v>120</v>
      </c>
      <c r="H106" s="63" t="s">
        <v>109</v>
      </c>
    </row>
    <row r="107" spans="1:8" ht="27.75" customHeight="1">
      <c r="A107" s="74" t="s">
        <v>110</v>
      </c>
      <c r="B107" s="74"/>
      <c r="C107" s="74"/>
      <c r="D107" s="74"/>
      <c r="E107" s="74"/>
      <c r="F107" s="64">
        <f>E21+A58+E73+D100+D103</f>
        <v>5</v>
      </c>
      <c r="G107" s="65"/>
      <c r="H107" s="49"/>
    </row>
    <row r="108" spans="1:8" ht="27.75" customHeight="1">
      <c r="A108" s="74" t="s">
        <v>111</v>
      </c>
      <c r="B108" s="74"/>
      <c r="C108" s="74"/>
      <c r="D108" s="74"/>
      <c r="E108" s="74"/>
      <c r="F108" s="64">
        <f>E36+C58+E84+E100+E103</f>
        <v>5</v>
      </c>
      <c r="G108" s="65"/>
      <c r="H108" s="49"/>
    </row>
    <row r="109" spans="1:8" ht="27.75" customHeight="1">
      <c r="A109" s="74" t="s">
        <v>112</v>
      </c>
      <c r="B109" s="74"/>
      <c r="C109" s="74"/>
      <c r="D109" s="74"/>
      <c r="E109" s="74"/>
      <c r="F109" s="64">
        <f>E48+E58+E97+G100+G103</f>
        <v>5</v>
      </c>
      <c r="G109" s="65"/>
      <c r="H109" s="49"/>
    </row>
    <row r="110" spans="1:8" ht="23.25" customHeight="1">
      <c r="A110" s="86" t="s">
        <v>113</v>
      </c>
      <c r="B110" s="86"/>
      <c r="C110" s="86"/>
      <c r="D110" s="86"/>
      <c r="E110" s="86"/>
      <c r="F110" s="66">
        <f>F107+F108+F109</f>
        <v>15</v>
      </c>
      <c r="G110" s="67"/>
      <c r="H110" s="68"/>
    </row>
  </sheetData>
  <sheetProtection/>
  <mergeCells count="43">
    <mergeCell ref="A105:H105"/>
    <mergeCell ref="A106:E106"/>
    <mergeCell ref="A107:E107"/>
    <mergeCell ref="A108:E108"/>
    <mergeCell ref="A109:E109"/>
    <mergeCell ref="A110:E110"/>
    <mergeCell ref="G99:H99"/>
    <mergeCell ref="E100:F100"/>
    <mergeCell ref="G100:H100"/>
    <mergeCell ref="E102:F102"/>
    <mergeCell ref="G102:H102"/>
    <mergeCell ref="E103:F103"/>
    <mergeCell ref="G103:H103"/>
    <mergeCell ref="A73:D73"/>
    <mergeCell ref="A83:D83"/>
    <mergeCell ref="A84:D84"/>
    <mergeCell ref="A96:D96"/>
    <mergeCell ref="A97:D97"/>
    <mergeCell ref="E99:F99"/>
    <mergeCell ref="A58:B58"/>
    <mergeCell ref="C58:D58"/>
    <mergeCell ref="E58:H58"/>
    <mergeCell ref="A60:H60"/>
    <mergeCell ref="F61:G61"/>
    <mergeCell ref="A72:D72"/>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1.xml><?xml version="1.0" encoding="utf-8"?>
<worksheet xmlns="http://schemas.openxmlformats.org/spreadsheetml/2006/main" xmlns:r="http://schemas.openxmlformats.org/officeDocument/2006/relationships">
  <dimension ref="A1:H106"/>
  <sheetViews>
    <sheetView zoomScalePageLayoutView="0" workbookViewId="0" topLeftCell="A1">
      <selection activeCell="A1" sqref="A1"/>
    </sheetView>
  </sheetViews>
  <sheetFormatPr defaultColWidth="9.00390625" defaultRowHeight="16.5"/>
  <cols>
    <col min="1" max="1" width="11.625" style="1" customWidth="1"/>
    <col min="2" max="2" width="26.375" style="1" customWidth="1"/>
    <col min="3" max="3" width="9.50390625" style="1" customWidth="1"/>
    <col min="4" max="4" width="70.25390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565</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85.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42.7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28.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5.25" customHeight="1" thickBot="1">
      <c r="A51" s="11" t="s">
        <v>5</v>
      </c>
      <c r="B51" s="11" t="s">
        <v>6</v>
      </c>
      <c r="C51" s="11" t="s">
        <v>7</v>
      </c>
      <c r="D51" s="194" t="s">
        <v>8</v>
      </c>
      <c r="E51" s="11" t="s">
        <v>9</v>
      </c>
      <c r="F51" s="11" t="s">
        <v>120</v>
      </c>
      <c r="G51" s="12" t="s">
        <v>121</v>
      </c>
      <c r="H51" s="12" t="s">
        <v>122</v>
      </c>
    </row>
    <row r="52" spans="1:8" s="199" customFormat="1" ht="199.5">
      <c r="A52" s="195">
        <v>1</v>
      </c>
      <c r="B52" s="248" t="s">
        <v>431</v>
      </c>
      <c r="C52" s="249">
        <v>50</v>
      </c>
      <c r="D52" s="250" t="s">
        <v>432</v>
      </c>
      <c r="E52" s="197"/>
      <c r="F52" s="198"/>
      <c r="G52" s="73"/>
      <c r="H52" s="73"/>
    </row>
    <row r="53" spans="1:8" s="199" customFormat="1" ht="297.75">
      <c r="A53" s="195">
        <v>2</v>
      </c>
      <c r="B53" s="248" t="s">
        <v>433</v>
      </c>
      <c r="C53" s="249">
        <v>50</v>
      </c>
      <c r="D53" s="250" t="s">
        <v>434</v>
      </c>
      <c r="E53" s="200"/>
      <c r="F53" s="198"/>
      <c r="G53" s="73"/>
      <c r="H53" s="73"/>
    </row>
    <row r="54" spans="1:8" ht="153">
      <c r="A54" s="195">
        <v>3</v>
      </c>
      <c r="B54" s="251" t="s">
        <v>435</v>
      </c>
      <c r="C54" s="249">
        <v>50</v>
      </c>
      <c r="D54" s="252" t="s">
        <v>436</v>
      </c>
      <c r="E54" s="41"/>
      <c r="F54" s="39"/>
      <c r="G54" s="36"/>
      <c r="H54" s="36"/>
    </row>
    <row r="55" spans="1:8" ht="16.5">
      <c r="A55" s="75" t="s">
        <v>45</v>
      </c>
      <c r="B55" s="75"/>
      <c r="C55" s="75"/>
      <c r="D55" s="75"/>
      <c r="E55" s="32">
        <f>MIN(100,IF(E52+E54&gt;100,100,E52+E53+E54))</f>
        <v>0</v>
      </c>
      <c r="F55" s="32">
        <f>MIN(100,IF(F52+F54&gt;100,100,F52+F53+F54))</f>
        <v>0</v>
      </c>
      <c r="G55" s="31"/>
      <c r="H55" s="31"/>
    </row>
    <row r="56" spans="1:8" ht="16.5">
      <c r="A56" s="75" t="s">
        <v>86</v>
      </c>
      <c r="B56" s="75"/>
      <c r="C56" s="75"/>
      <c r="D56" s="75"/>
      <c r="E56" s="47">
        <f>$E55*0.15</f>
        <v>0</v>
      </c>
      <c r="F56" s="47">
        <f>F55*0.15</f>
        <v>0</v>
      </c>
      <c r="G56" s="48"/>
      <c r="H56" s="48"/>
    </row>
    <row r="57" spans="1:8" ht="14.25" customHeight="1">
      <c r="A57" s="77" t="s">
        <v>87</v>
      </c>
      <c r="B57" s="77"/>
      <c r="C57" s="77" t="s">
        <v>88</v>
      </c>
      <c r="D57" s="77"/>
      <c r="E57" s="77" t="s">
        <v>89</v>
      </c>
      <c r="F57" s="77"/>
      <c r="G57" s="77"/>
      <c r="H57" s="77"/>
    </row>
    <row r="58" spans="1:8" ht="13.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0"/>
      <c r="D61" s="2" t="s">
        <v>280</v>
      </c>
      <c r="E61" s="6"/>
      <c r="F61" s="71" t="s">
        <v>92</v>
      </c>
      <c r="G61" s="71"/>
      <c r="H61" s="7">
        <f>C61+C72+C83</f>
        <v>0</v>
      </c>
    </row>
    <row r="62" spans="1:8" ht="66">
      <c r="A62" s="8" t="s">
        <v>5</v>
      </c>
      <c r="B62" s="11" t="s">
        <v>6</v>
      </c>
      <c r="C62" s="212" t="s">
        <v>7</v>
      </c>
      <c r="D62" s="10" t="s">
        <v>8</v>
      </c>
      <c r="E62" s="11" t="s">
        <v>9</v>
      </c>
      <c r="F62" s="8" t="s">
        <v>120</v>
      </c>
      <c r="G62" s="12" t="s">
        <v>121</v>
      </c>
      <c r="H62" s="12" t="s">
        <v>122</v>
      </c>
    </row>
    <row r="63" spans="1:8" ht="71.25">
      <c r="A63" s="213">
        <v>1</v>
      </c>
      <c r="B63" s="51" t="s">
        <v>566</v>
      </c>
      <c r="C63" s="267">
        <v>30</v>
      </c>
      <c r="D63" s="270" t="s">
        <v>567</v>
      </c>
      <c r="E63" s="16"/>
      <c r="F63" s="17"/>
      <c r="G63" s="18"/>
      <c r="H63" s="13"/>
    </row>
    <row r="64" spans="1:8" ht="28.5">
      <c r="A64" s="213">
        <v>2</v>
      </c>
      <c r="B64" s="51" t="s">
        <v>568</v>
      </c>
      <c r="C64" s="267">
        <v>30</v>
      </c>
      <c r="D64" s="270" t="s">
        <v>569</v>
      </c>
      <c r="E64" s="21"/>
      <c r="F64" s="17"/>
      <c r="G64" s="18"/>
      <c r="H64" s="13"/>
    </row>
    <row r="65" spans="1:8" ht="71.25">
      <c r="A65" s="213">
        <v>3</v>
      </c>
      <c r="B65" s="51" t="s">
        <v>570</v>
      </c>
      <c r="C65" s="267">
        <v>20</v>
      </c>
      <c r="D65" s="270" t="s">
        <v>571</v>
      </c>
      <c r="E65" s="21"/>
      <c r="F65" s="17"/>
      <c r="G65" s="18"/>
      <c r="H65" s="13"/>
    </row>
    <row r="66" spans="1:8" ht="71.25">
      <c r="A66" s="213">
        <v>4</v>
      </c>
      <c r="B66" s="51" t="s">
        <v>572</v>
      </c>
      <c r="C66" s="267">
        <v>30</v>
      </c>
      <c r="D66" s="270" t="s">
        <v>573</v>
      </c>
      <c r="E66" s="21"/>
      <c r="F66" s="17"/>
      <c r="G66" s="18"/>
      <c r="H66" s="13"/>
    </row>
    <row r="67" spans="1:8" ht="28.5">
      <c r="A67" s="213">
        <v>5</v>
      </c>
      <c r="B67" s="51" t="s">
        <v>574</v>
      </c>
      <c r="C67" s="267">
        <v>20</v>
      </c>
      <c r="D67" s="270" t="s">
        <v>575</v>
      </c>
      <c r="E67" s="21"/>
      <c r="F67" s="17"/>
      <c r="G67" s="18"/>
      <c r="H67" s="13"/>
    </row>
    <row r="68" spans="1:8" ht="142.5">
      <c r="A68" s="213">
        <v>6</v>
      </c>
      <c r="B68" s="51" t="s">
        <v>290</v>
      </c>
      <c r="C68" s="267">
        <v>20</v>
      </c>
      <c r="D68" s="270" t="s">
        <v>576</v>
      </c>
      <c r="E68" s="30"/>
      <c r="F68" s="17"/>
      <c r="G68" s="18"/>
      <c r="H68" s="13"/>
    </row>
    <row r="69" spans="1:8" ht="14.25" customHeight="1">
      <c r="A69" s="75" t="s">
        <v>45</v>
      </c>
      <c r="B69" s="75"/>
      <c r="C69" s="75"/>
      <c r="D69" s="75"/>
      <c r="E69" s="32">
        <f>MIN(100,IF(E63+E68&gt;100,100,E63+E64+E65+E66+E67+E68))</f>
        <v>0</v>
      </c>
      <c r="F69" s="32">
        <f>MIN(100,IF(F63+F68&gt;100,100,F63+F64+F65+F66+F67+F68))</f>
        <v>0</v>
      </c>
      <c r="G69" s="31"/>
      <c r="H69" s="31"/>
    </row>
    <row r="70" spans="1:8" ht="13.5" customHeight="1">
      <c r="A70" s="75" t="s">
        <v>93</v>
      </c>
      <c r="B70" s="75"/>
      <c r="C70" s="75"/>
      <c r="D70" s="75"/>
      <c r="E70" s="34">
        <f>E69*$C61</f>
        <v>0</v>
      </c>
      <c r="F70" s="34">
        <f>F69*$C61</f>
        <v>0</v>
      </c>
      <c r="G70" s="31"/>
      <c r="H70" s="31"/>
    </row>
    <row r="71" ht="16.5" thickBot="1"/>
    <row r="72" spans="1:8" ht="16.5" thickBot="1">
      <c r="A72" s="3" t="s">
        <v>47</v>
      </c>
      <c r="B72" s="4"/>
      <c r="C72" s="5"/>
      <c r="D72" s="2" t="s">
        <v>280</v>
      </c>
      <c r="E72" s="6"/>
      <c r="F72" s="6"/>
      <c r="G72" s="6"/>
      <c r="H72" s="6"/>
    </row>
    <row r="73" spans="1:8" ht="66">
      <c r="A73" s="8" t="s">
        <v>5</v>
      </c>
      <c r="B73" s="11" t="s">
        <v>6</v>
      </c>
      <c r="C73" s="212" t="s">
        <v>7</v>
      </c>
      <c r="D73" s="10" t="s">
        <v>8</v>
      </c>
      <c r="E73" s="11" t="s">
        <v>9</v>
      </c>
      <c r="F73" s="8" t="s">
        <v>120</v>
      </c>
      <c r="G73" s="12" t="s">
        <v>121</v>
      </c>
      <c r="H73" s="12" t="s">
        <v>122</v>
      </c>
    </row>
    <row r="74" spans="1:8" ht="71.25">
      <c r="A74" s="271">
        <v>1</v>
      </c>
      <c r="B74" s="46" t="s">
        <v>577</v>
      </c>
      <c r="C74" s="267">
        <v>50</v>
      </c>
      <c r="D74" s="46" t="s">
        <v>578</v>
      </c>
      <c r="E74" s="38"/>
      <c r="F74" s="39"/>
      <c r="G74" s="36"/>
      <c r="H74" s="36"/>
    </row>
    <row r="75" spans="1:8" ht="71.25">
      <c r="A75" s="271">
        <v>2</v>
      </c>
      <c r="B75" s="46" t="s">
        <v>579</v>
      </c>
      <c r="C75" s="267">
        <v>20</v>
      </c>
      <c r="D75" s="46" t="s">
        <v>580</v>
      </c>
      <c r="E75" s="41"/>
      <c r="F75" s="39"/>
      <c r="G75" s="36"/>
      <c r="H75" s="36"/>
    </row>
    <row r="76" spans="1:8" ht="28.5">
      <c r="A76" s="271">
        <v>3</v>
      </c>
      <c r="B76" s="46" t="s">
        <v>581</v>
      </c>
      <c r="C76" s="267">
        <v>20</v>
      </c>
      <c r="D76" s="46" t="s">
        <v>582</v>
      </c>
      <c r="E76" s="41"/>
      <c r="F76" s="39"/>
      <c r="G76" s="36"/>
      <c r="H76" s="36"/>
    </row>
    <row r="77" spans="1:8" ht="57">
      <c r="A77" s="271">
        <v>4</v>
      </c>
      <c r="B77" s="46" t="s">
        <v>583</v>
      </c>
      <c r="C77" s="267">
        <v>20</v>
      </c>
      <c r="D77" s="46" t="s">
        <v>584</v>
      </c>
      <c r="E77" s="41"/>
      <c r="F77" s="39"/>
      <c r="G77" s="36"/>
      <c r="H77" s="36"/>
    </row>
    <row r="78" spans="1:8" ht="42.75">
      <c r="A78" s="271">
        <v>5</v>
      </c>
      <c r="B78" s="202" t="s">
        <v>585</v>
      </c>
      <c r="C78" s="267">
        <v>20</v>
      </c>
      <c r="D78" s="46" t="s">
        <v>586</v>
      </c>
      <c r="E78" s="41"/>
      <c r="F78" s="39"/>
      <c r="G78" s="36"/>
      <c r="H78" s="36"/>
    </row>
    <row r="79" spans="1:8" ht="42.75">
      <c r="A79" s="271">
        <v>6</v>
      </c>
      <c r="B79" s="51" t="s">
        <v>290</v>
      </c>
      <c r="C79" s="272">
        <v>20</v>
      </c>
      <c r="D79" s="46" t="s">
        <v>587</v>
      </c>
      <c r="E79" s="44"/>
      <c r="F79" s="39"/>
      <c r="G79" s="36"/>
      <c r="H79" s="36"/>
    </row>
    <row r="80" spans="1:8" ht="14.25" customHeight="1">
      <c r="A80" s="75" t="s">
        <v>45</v>
      </c>
      <c r="B80" s="75"/>
      <c r="C80" s="75"/>
      <c r="D80" s="75"/>
      <c r="E80" s="32">
        <f>MIN(100,IF(E74+E79&gt;100,100,E74+E75+E76+E77+E78+E79))</f>
        <v>0</v>
      </c>
      <c r="F80" s="32">
        <f>MIN(100,IF(F74+F79&gt;100,100,F74+F75+F76+F77+F78+F79))</f>
        <v>0</v>
      </c>
      <c r="G80" s="31"/>
      <c r="H80" s="31"/>
    </row>
    <row r="81" spans="1:8" ht="13.5" customHeight="1">
      <c r="A81" s="75" t="s">
        <v>94</v>
      </c>
      <c r="B81" s="75"/>
      <c r="C81" s="75"/>
      <c r="D81" s="75"/>
      <c r="E81" s="34">
        <f>E80*$C72</f>
        <v>0</v>
      </c>
      <c r="F81" s="34">
        <f>F80*$C72</f>
        <v>0</v>
      </c>
      <c r="G81" s="31"/>
      <c r="H81" s="31"/>
    </row>
    <row r="82" ht="16.5" thickBot="1"/>
    <row r="83" spans="1:8" ht="16.5" thickBot="1">
      <c r="A83" s="45" t="s">
        <v>68</v>
      </c>
      <c r="B83" s="4"/>
      <c r="C83" s="5"/>
      <c r="D83" s="2" t="s">
        <v>280</v>
      </c>
      <c r="E83" s="6"/>
      <c r="F83" s="6"/>
      <c r="G83" s="6"/>
      <c r="H83" s="6"/>
    </row>
    <row r="84" spans="1:8" ht="66">
      <c r="A84" s="8" t="s">
        <v>5</v>
      </c>
      <c r="B84" s="11" t="s">
        <v>6</v>
      </c>
      <c r="C84" s="212" t="s">
        <v>7</v>
      </c>
      <c r="D84" s="10" t="s">
        <v>8</v>
      </c>
      <c r="E84" s="11" t="s">
        <v>9</v>
      </c>
      <c r="F84" s="8" t="s">
        <v>120</v>
      </c>
      <c r="G84" s="12" t="s">
        <v>121</v>
      </c>
      <c r="H84" s="12" t="s">
        <v>122</v>
      </c>
    </row>
    <row r="85" spans="1:8" ht="42.75">
      <c r="A85" s="271">
        <v>1</v>
      </c>
      <c r="B85" s="202" t="s">
        <v>588</v>
      </c>
      <c r="C85" s="267">
        <v>20</v>
      </c>
      <c r="D85" s="202" t="s">
        <v>589</v>
      </c>
      <c r="E85" s="38"/>
      <c r="F85" s="39"/>
      <c r="G85" s="36"/>
      <c r="H85" s="36"/>
    </row>
    <row r="86" spans="1:8" ht="85.5">
      <c r="A86" s="271">
        <v>2</v>
      </c>
      <c r="B86" s="202" t="s">
        <v>590</v>
      </c>
      <c r="C86" s="267">
        <v>30</v>
      </c>
      <c r="D86" s="202" t="s">
        <v>591</v>
      </c>
      <c r="E86" s="41"/>
      <c r="F86" s="39"/>
      <c r="G86" s="36"/>
      <c r="H86" s="36"/>
    </row>
    <row r="87" spans="1:8" ht="71.25">
      <c r="A87" s="271">
        <v>3</v>
      </c>
      <c r="B87" s="46" t="s">
        <v>592</v>
      </c>
      <c r="C87" s="267">
        <v>10</v>
      </c>
      <c r="D87" s="202" t="s">
        <v>593</v>
      </c>
      <c r="E87" s="41"/>
      <c r="F87" s="39"/>
      <c r="G87" s="36"/>
      <c r="H87" s="36"/>
    </row>
    <row r="88" spans="1:8" ht="57">
      <c r="A88" s="271">
        <v>4</v>
      </c>
      <c r="B88" s="46" t="s">
        <v>594</v>
      </c>
      <c r="C88" s="267">
        <v>30</v>
      </c>
      <c r="D88" s="202" t="s">
        <v>595</v>
      </c>
      <c r="E88" s="41"/>
      <c r="F88" s="39"/>
      <c r="G88" s="36"/>
      <c r="H88" s="36"/>
    </row>
    <row r="89" spans="1:8" ht="67.5" customHeight="1">
      <c r="A89" s="271">
        <v>5</v>
      </c>
      <c r="B89" s="202" t="s">
        <v>596</v>
      </c>
      <c r="C89" s="267">
        <v>10</v>
      </c>
      <c r="D89" s="202" t="s">
        <v>597</v>
      </c>
      <c r="E89" s="41"/>
      <c r="F89" s="39"/>
      <c r="G89" s="36"/>
      <c r="H89" s="36"/>
    </row>
    <row r="90" spans="1:8" ht="16.5">
      <c r="A90" s="271">
        <v>6</v>
      </c>
      <c r="B90" s="202" t="s">
        <v>598</v>
      </c>
      <c r="C90" s="267">
        <v>30</v>
      </c>
      <c r="D90" s="202"/>
      <c r="E90" s="41"/>
      <c r="F90" s="39"/>
      <c r="G90" s="36"/>
      <c r="H90" s="36"/>
    </row>
    <row r="91" spans="1:8" ht="128.25">
      <c r="A91" s="271">
        <v>7</v>
      </c>
      <c r="B91" s="202" t="s">
        <v>290</v>
      </c>
      <c r="C91" s="267">
        <v>20</v>
      </c>
      <c r="D91" s="202" t="s">
        <v>599</v>
      </c>
      <c r="E91" s="44"/>
      <c r="F91" s="39"/>
      <c r="G91" s="36"/>
      <c r="H91" s="36"/>
    </row>
    <row r="92" spans="1:8" ht="14.25" customHeight="1">
      <c r="A92" s="75" t="s">
        <v>45</v>
      </c>
      <c r="B92" s="75"/>
      <c r="C92" s="75"/>
      <c r="D92" s="75"/>
      <c r="E92" s="32">
        <f>MIN(100,IF(E85+E91&gt;100,100,E85+E86+E87+E88+E89+E90+E91))</f>
        <v>0</v>
      </c>
      <c r="F92" s="32">
        <f>MIN(100,IF(F85+F91&gt;100,100,F85+F86+F87+F88+F89+F90+F91))</f>
        <v>0</v>
      </c>
      <c r="G92" s="31"/>
      <c r="H92" s="31"/>
    </row>
    <row r="93" spans="1:8" ht="13.5" customHeight="1">
      <c r="A93" s="75" t="s">
        <v>95</v>
      </c>
      <c r="B93" s="75"/>
      <c r="C93" s="75"/>
      <c r="D93" s="75"/>
      <c r="E93" s="34">
        <f>E92*$C83</f>
        <v>0</v>
      </c>
      <c r="F93" s="34">
        <f>F92*$C83</f>
        <v>0</v>
      </c>
      <c r="G93" s="31"/>
      <c r="H93" s="31"/>
    </row>
    <row r="94" ht="16.5"/>
    <row r="95" spans="1:8" ht="41.25" customHeight="1">
      <c r="A95" s="56" t="s">
        <v>96</v>
      </c>
      <c r="B95" s="57" t="s">
        <v>97</v>
      </c>
      <c r="C95" s="57" t="s">
        <v>98</v>
      </c>
      <c r="D95" s="57" t="s">
        <v>99</v>
      </c>
      <c r="E95" s="80" t="s">
        <v>100</v>
      </c>
      <c r="F95" s="80"/>
      <c r="G95" s="81" t="s">
        <v>101</v>
      </c>
      <c r="H95" s="81"/>
    </row>
    <row r="96" spans="1:8" ht="42.75" customHeight="1">
      <c r="A96" s="18" t="s">
        <v>102</v>
      </c>
      <c r="B96" s="18">
        <v>100</v>
      </c>
      <c r="C96" s="59">
        <f>B96*0.1</f>
        <v>10</v>
      </c>
      <c r="D96" s="60">
        <f>$C96/3</f>
        <v>3.3333333333333335</v>
      </c>
      <c r="E96" s="82">
        <f>$C96/3</f>
        <v>3.3333333333333335</v>
      </c>
      <c r="F96" s="82"/>
      <c r="G96" s="82">
        <f>$C96/3</f>
        <v>3.3333333333333335</v>
      </c>
      <c r="H96" s="82"/>
    </row>
    <row r="97" ht="16.5" thickBot="1"/>
    <row r="98" spans="1:8" ht="42" customHeight="1" thickBot="1">
      <c r="A98" s="56" t="s">
        <v>96</v>
      </c>
      <c r="B98" s="57" t="s">
        <v>97</v>
      </c>
      <c r="C98" s="61" t="s">
        <v>103</v>
      </c>
      <c r="D98" s="62" t="s">
        <v>104</v>
      </c>
      <c r="E98" s="83" t="s">
        <v>105</v>
      </c>
      <c r="F98" s="83"/>
      <c r="G98" s="81" t="s">
        <v>106</v>
      </c>
      <c r="H98" s="81"/>
    </row>
    <row r="99" spans="1:8" ht="33">
      <c r="A99" s="18" t="s">
        <v>245</v>
      </c>
      <c r="B99" s="18">
        <v>100</v>
      </c>
      <c r="C99" s="59">
        <f>B99*0.05</f>
        <v>5</v>
      </c>
      <c r="D99" s="60">
        <f>$C99/3</f>
        <v>1.6666666666666667</v>
      </c>
      <c r="E99" s="82">
        <f>$C99/3</f>
        <v>1.6666666666666667</v>
      </c>
      <c r="F99" s="82"/>
      <c r="G99" s="82">
        <f>$C99/3</f>
        <v>1.6666666666666667</v>
      </c>
      <c r="H99" s="82"/>
    </row>
    <row r="100" ht="16.5"/>
    <row r="101" spans="1:8" ht="25.5">
      <c r="A101" s="84" t="s">
        <v>107</v>
      </c>
      <c r="B101" s="84"/>
      <c r="C101" s="84"/>
      <c r="D101" s="84"/>
      <c r="E101" s="84"/>
      <c r="F101" s="84"/>
      <c r="G101" s="84"/>
      <c r="H101" s="84"/>
    </row>
    <row r="102" spans="1:8" ht="33" customHeight="1">
      <c r="A102" s="85" t="s">
        <v>108</v>
      </c>
      <c r="B102" s="85"/>
      <c r="C102" s="85"/>
      <c r="D102" s="85"/>
      <c r="E102" s="85"/>
      <c r="F102" s="63" t="s">
        <v>9</v>
      </c>
      <c r="G102" s="63" t="s">
        <v>120</v>
      </c>
      <c r="H102" s="63" t="s">
        <v>109</v>
      </c>
    </row>
    <row r="103" spans="1:8" ht="27.75" customHeight="1">
      <c r="A103" s="74" t="s">
        <v>110</v>
      </c>
      <c r="B103" s="74"/>
      <c r="C103" s="74"/>
      <c r="D103" s="74"/>
      <c r="E103" s="74"/>
      <c r="F103" s="64">
        <f>E21+A58+E70+D96+D99</f>
        <v>5</v>
      </c>
      <c r="G103" s="65"/>
      <c r="H103" s="49"/>
    </row>
    <row r="104" spans="1:8" ht="27.75" customHeight="1">
      <c r="A104" s="74" t="s">
        <v>111</v>
      </c>
      <c r="B104" s="74"/>
      <c r="C104" s="74"/>
      <c r="D104" s="74"/>
      <c r="E104" s="74"/>
      <c r="F104" s="64">
        <f>E36+C58+E81+E96+E99</f>
        <v>5</v>
      </c>
      <c r="G104" s="65"/>
      <c r="H104" s="49"/>
    </row>
    <row r="105" spans="1:8" ht="27.75" customHeight="1">
      <c r="A105" s="74" t="s">
        <v>112</v>
      </c>
      <c r="B105" s="74"/>
      <c r="C105" s="74"/>
      <c r="D105" s="74"/>
      <c r="E105" s="74"/>
      <c r="F105" s="64">
        <f>E48+E58+E93+G96+G99</f>
        <v>5</v>
      </c>
      <c r="G105" s="65"/>
      <c r="H105" s="49"/>
    </row>
    <row r="106" spans="1:8" ht="23.25" customHeight="1">
      <c r="A106" s="86" t="s">
        <v>113</v>
      </c>
      <c r="B106" s="86"/>
      <c r="C106" s="86"/>
      <c r="D106" s="86"/>
      <c r="E106" s="86"/>
      <c r="F106" s="66">
        <f>F103+F104+F105</f>
        <v>15</v>
      </c>
      <c r="G106" s="67"/>
      <c r="H106" s="68"/>
    </row>
  </sheetData>
  <sheetProtection/>
  <mergeCells count="43">
    <mergeCell ref="A101:H101"/>
    <mergeCell ref="A102:E102"/>
    <mergeCell ref="A103:E103"/>
    <mergeCell ref="A104:E104"/>
    <mergeCell ref="A105:E105"/>
    <mergeCell ref="A106:E106"/>
    <mergeCell ref="G95:H95"/>
    <mergeCell ref="E96:F96"/>
    <mergeCell ref="G96:H96"/>
    <mergeCell ref="E98:F98"/>
    <mergeCell ref="G98:H98"/>
    <mergeCell ref="E99:F99"/>
    <mergeCell ref="G99:H99"/>
    <mergeCell ref="A70:D70"/>
    <mergeCell ref="A80:D80"/>
    <mergeCell ref="A81:D81"/>
    <mergeCell ref="A92:D92"/>
    <mergeCell ref="A93:D93"/>
    <mergeCell ref="E95:F95"/>
    <mergeCell ref="A58:B58"/>
    <mergeCell ref="C58:D58"/>
    <mergeCell ref="E58:H58"/>
    <mergeCell ref="A60:H60"/>
    <mergeCell ref="F61:G61"/>
    <mergeCell ref="A69:D69"/>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2.xml><?xml version="1.0" encoding="utf-8"?>
<worksheet xmlns="http://schemas.openxmlformats.org/spreadsheetml/2006/main" xmlns:r="http://schemas.openxmlformats.org/officeDocument/2006/relationships">
  <dimension ref="A1:H106"/>
  <sheetViews>
    <sheetView zoomScalePageLayoutView="0" workbookViewId="0" topLeftCell="A1">
      <selection activeCell="A1" sqref="A1"/>
    </sheetView>
  </sheetViews>
  <sheetFormatPr defaultColWidth="9.00390625" defaultRowHeight="16.5"/>
  <cols>
    <col min="1" max="1" width="11.625" style="1" customWidth="1"/>
    <col min="2" max="2" width="26.375" style="1" customWidth="1"/>
    <col min="3" max="3" width="9.50390625" style="1" customWidth="1"/>
    <col min="4" max="4" width="71.25390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600</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67.5" customHeight="1">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85.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48" customHeight="1">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28.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5.25" customHeight="1" thickBot="1">
      <c r="A51" s="11" t="s">
        <v>5</v>
      </c>
      <c r="B51" s="11" t="s">
        <v>6</v>
      </c>
      <c r="C51" s="11" t="s">
        <v>7</v>
      </c>
      <c r="D51" s="194" t="s">
        <v>8</v>
      </c>
      <c r="E51" s="11" t="s">
        <v>9</v>
      </c>
      <c r="F51" s="11" t="s">
        <v>120</v>
      </c>
      <c r="G51" s="12" t="s">
        <v>121</v>
      </c>
      <c r="H51" s="12" t="s">
        <v>122</v>
      </c>
    </row>
    <row r="52" spans="1:8" s="199" customFormat="1" ht="199.5">
      <c r="A52" s="195">
        <v>1</v>
      </c>
      <c r="B52" s="248" t="s">
        <v>431</v>
      </c>
      <c r="C52" s="249">
        <v>50</v>
      </c>
      <c r="D52" s="250" t="s">
        <v>432</v>
      </c>
      <c r="E52" s="197"/>
      <c r="F52" s="198"/>
      <c r="G52" s="73"/>
      <c r="H52" s="73"/>
    </row>
    <row r="53" spans="1:8" s="199" customFormat="1" ht="297.75">
      <c r="A53" s="195">
        <v>2</v>
      </c>
      <c r="B53" s="248" t="s">
        <v>433</v>
      </c>
      <c r="C53" s="249">
        <v>50</v>
      </c>
      <c r="D53" s="250" t="s">
        <v>434</v>
      </c>
      <c r="E53" s="200"/>
      <c r="F53" s="198"/>
      <c r="G53" s="73"/>
      <c r="H53" s="73"/>
    </row>
    <row r="54" spans="1:8" ht="153">
      <c r="A54" s="195">
        <v>3</v>
      </c>
      <c r="B54" s="251" t="s">
        <v>435</v>
      </c>
      <c r="C54" s="249">
        <v>50</v>
      </c>
      <c r="D54" s="252" t="s">
        <v>436</v>
      </c>
      <c r="E54" s="41"/>
      <c r="F54" s="39"/>
      <c r="G54" s="36"/>
      <c r="H54" s="36"/>
    </row>
    <row r="55" spans="1:8" ht="16.5">
      <c r="A55" s="75" t="s">
        <v>45</v>
      </c>
      <c r="B55" s="75"/>
      <c r="C55" s="75"/>
      <c r="D55" s="75"/>
      <c r="E55" s="32">
        <f>MIN(100,IF(E52+E54&gt;100,100,E52+E53+E54))</f>
        <v>0</v>
      </c>
      <c r="F55" s="32">
        <f>MIN(100,IF(F52+F54&gt;100,100,F52+F53+F54))</f>
        <v>0</v>
      </c>
      <c r="G55" s="31"/>
      <c r="H55" s="31"/>
    </row>
    <row r="56" spans="1:8" ht="16.5">
      <c r="A56" s="75" t="s">
        <v>86</v>
      </c>
      <c r="B56" s="75"/>
      <c r="C56" s="75"/>
      <c r="D56" s="75"/>
      <c r="E56" s="47">
        <f>$E55*0.15</f>
        <v>0</v>
      </c>
      <c r="F56" s="47">
        <f>F55*0.15</f>
        <v>0</v>
      </c>
      <c r="G56" s="48"/>
      <c r="H56" s="48"/>
    </row>
    <row r="57" spans="1:8" ht="14.25" customHeight="1">
      <c r="A57" s="77" t="s">
        <v>87</v>
      </c>
      <c r="B57" s="77"/>
      <c r="C57" s="77" t="s">
        <v>88</v>
      </c>
      <c r="D57" s="77"/>
      <c r="E57" s="77" t="s">
        <v>89</v>
      </c>
      <c r="F57" s="77"/>
      <c r="G57" s="77"/>
      <c r="H57" s="77"/>
    </row>
    <row r="58" spans="1:8" ht="13.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
      <c r="D61" s="2" t="s">
        <v>280</v>
      </c>
      <c r="E61" s="6"/>
      <c r="F61" s="71" t="s">
        <v>92</v>
      </c>
      <c r="G61" s="71"/>
      <c r="H61" s="7">
        <f>C61+C73+C83</f>
        <v>0</v>
      </c>
    </row>
    <row r="62" spans="1:8" ht="66">
      <c r="A62" s="8" t="s">
        <v>5</v>
      </c>
      <c r="B62" s="8" t="s">
        <v>6</v>
      </c>
      <c r="C62" s="9" t="s">
        <v>7</v>
      </c>
      <c r="D62" s="10" t="s">
        <v>8</v>
      </c>
      <c r="E62" s="11" t="s">
        <v>9</v>
      </c>
      <c r="F62" s="8" t="s">
        <v>120</v>
      </c>
      <c r="G62" s="12" t="s">
        <v>121</v>
      </c>
      <c r="H62" s="12" t="s">
        <v>122</v>
      </c>
    </row>
    <row r="63" spans="1:8" ht="42.75">
      <c r="A63" s="13">
        <v>1</v>
      </c>
      <c r="B63" s="51" t="s">
        <v>601</v>
      </c>
      <c r="C63" s="273" t="s">
        <v>329</v>
      </c>
      <c r="D63" s="209" t="s">
        <v>602</v>
      </c>
      <c r="E63" s="16"/>
      <c r="F63" s="17"/>
      <c r="G63" s="18"/>
      <c r="H63" s="13"/>
    </row>
    <row r="64" spans="1:8" ht="42.75">
      <c r="A64" s="13">
        <v>2</v>
      </c>
      <c r="B64" s="51" t="s">
        <v>603</v>
      </c>
      <c r="C64" s="273" t="s">
        <v>329</v>
      </c>
      <c r="D64" s="209" t="s">
        <v>604</v>
      </c>
      <c r="E64" s="21"/>
      <c r="F64" s="17"/>
      <c r="G64" s="18"/>
      <c r="H64" s="13"/>
    </row>
    <row r="65" spans="1:8" ht="71.25">
      <c r="A65" s="13">
        <v>3</v>
      </c>
      <c r="B65" s="51" t="s">
        <v>605</v>
      </c>
      <c r="C65" s="273" t="s">
        <v>282</v>
      </c>
      <c r="D65" s="209" t="s">
        <v>606</v>
      </c>
      <c r="E65" s="21"/>
      <c r="F65" s="17"/>
      <c r="G65" s="18"/>
      <c r="H65" s="13"/>
    </row>
    <row r="66" spans="1:8" ht="57">
      <c r="A66" s="13">
        <v>4</v>
      </c>
      <c r="B66" s="51" t="s">
        <v>607</v>
      </c>
      <c r="C66" s="273" t="s">
        <v>608</v>
      </c>
      <c r="D66" s="46" t="s">
        <v>609</v>
      </c>
      <c r="E66" s="21"/>
      <c r="F66" s="17"/>
      <c r="G66" s="18"/>
      <c r="H66" s="13"/>
    </row>
    <row r="67" spans="1:8" ht="57">
      <c r="A67" s="13">
        <v>5</v>
      </c>
      <c r="B67" s="51" t="s">
        <v>610</v>
      </c>
      <c r="C67" s="273" t="s">
        <v>329</v>
      </c>
      <c r="D67" s="46" t="s">
        <v>611</v>
      </c>
      <c r="E67" s="21"/>
      <c r="F67" s="17"/>
      <c r="G67" s="18"/>
      <c r="H67" s="13"/>
    </row>
    <row r="68" spans="1:8" ht="71.25">
      <c r="A68" s="13">
        <v>6</v>
      </c>
      <c r="B68" s="51" t="s">
        <v>612</v>
      </c>
      <c r="C68" s="273" t="s">
        <v>282</v>
      </c>
      <c r="D68" s="209" t="s">
        <v>613</v>
      </c>
      <c r="E68" s="21"/>
      <c r="F68" s="17"/>
      <c r="G68" s="18"/>
      <c r="H68" s="13"/>
    </row>
    <row r="69" spans="1:8" ht="16.5" thickBot="1">
      <c r="A69" s="13">
        <v>7</v>
      </c>
      <c r="B69" s="274" t="s">
        <v>290</v>
      </c>
      <c r="C69" s="275" t="s">
        <v>329</v>
      </c>
      <c r="D69" s="52"/>
      <c r="E69" s="30"/>
      <c r="F69" s="17"/>
      <c r="G69" s="18"/>
      <c r="H69" s="13"/>
    </row>
    <row r="70" spans="1:8" ht="14.25" customHeight="1">
      <c r="A70" s="75" t="s">
        <v>45</v>
      </c>
      <c r="B70" s="75"/>
      <c r="C70" s="75"/>
      <c r="D70" s="75"/>
      <c r="E70" s="32">
        <f>MIN(100,IF(E63+E69&gt;100,100,E63+E64+E65+E66+E67+E68+E69))</f>
        <v>0</v>
      </c>
      <c r="F70" s="32">
        <f>MIN(100,IF(F63+F69&gt;100,100,F63+F64+F65+F66+F67+F68+F69))</f>
        <v>0</v>
      </c>
      <c r="G70" s="31"/>
      <c r="H70" s="31"/>
    </row>
    <row r="71" spans="1:8" ht="13.5" customHeight="1">
      <c r="A71" s="75" t="s">
        <v>93</v>
      </c>
      <c r="B71" s="75"/>
      <c r="C71" s="75"/>
      <c r="D71" s="75"/>
      <c r="E71" s="34">
        <f>E70*$C61</f>
        <v>0</v>
      </c>
      <c r="F71" s="34">
        <f>F70*$C61</f>
        <v>0</v>
      </c>
      <c r="G71" s="31"/>
      <c r="H71" s="31"/>
    </row>
    <row r="72" ht="16.5" thickBot="1"/>
    <row r="73" spans="1:8" ht="16.5" thickBot="1">
      <c r="A73" s="3" t="s">
        <v>47</v>
      </c>
      <c r="B73" s="4"/>
      <c r="C73" s="5"/>
      <c r="D73" s="2" t="s">
        <v>280</v>
      </c>
      <c r="E73" s="6"/>
      <c r="F73" s="6"/>
      <c r="G73" s="6"/>
      <c r="H73" s="6"/>
    </row>
    <row r="74" spans="1:8" ht="66">
      <c r="A74" s="8" t="s">
        <v>5</v>
      </c>
      <c r="B74" s="11" t="s">
        <v>6</v>
      </c>
      <c r="C74" s="212" t="s">
        <v>7</v>
      </c>
      <c r="D74" s="10" t="s">
        <v>8</v>
      </c>
      <c r="E74" s="11" t="s">
        <v>9</v>
      </c>
      <c r="F74" s="8" t="s">
        <v>120</v>
      </c>
      <c r="G74" s="12" t="s">
        <v>121</v>
      </c>
      <c r="H74" s="12" t="s">
        <v>122</v>
      </c>
    </row>
    <row r="75" spans="1:8" ht="57">
      <c r="A75" s="271">
        <v>1</v>
      </c>
      <c r="B75" s="274" t="s">
        <v>614</v>
      </c>
      <c r="C75" s="275" t="s">
        <v>306</v>
      </c>
      <c r="D75" s="276" t="s">
        <v>615</v>
      </c>
      <c r="E75" s="38"/>
      <c r="F75" s="39"/>
      <c r="G75" s="36"/>
      <c r="H75" s="36"/>
    </row>
    <row r="76" spans="1:8" ht="57">
      <c r="A76" s="271">
        <v>2</v>
      </c>
      <c r="B76" s="274" t="s">
        <v>616</v>
      </c>
      <c r="C76" s="275" t="s">
        <v>617</v>
      </c>
      <c r="D76" s="276" t="s">
        <v>618</v>
      </c>
      <c r="E76" s="41"/>
      <c r="F76" s="39"/>
      <c r="G76" s="36"/>
      <c r="H76" s="36"/>
    </row>
    <row r="77" spans="1:8" ht="57">
      <c r="A77" s="271">
        <v>3</v>
      </c>
      <c r="B77" s="274" t="s">
        <v>619</v>
      </c>
      <c r="C77" s="275" t="s">
        <v>617</v>
      </c>
      <c r="D77" s="276" t="s">
        <v>620</v>
      </c>
      <c r="E77" s="41"/>
      <c r="F77" s="39"/>
      <c r="G77" s="36"/>
      <c r="H77" s="36"/>
    </row>
    <row r="78" spans="1:8" ht="71.25">
      <c r="A78" s="271">
        <v>4</v>
      </c>
      <c r="B78" s="274" t="s">
        <v>583</v>
      </c>
      <c r="C78" s="275" t="s">
        <v>306</v>
      </c>
      <c r="D78" s="276" t="s">
        <v>621</v>
      </c>
      <c r="E78" s="41"/>
      <c r="F78" s="39"/>
      <c r="G78" s="36"/>
      <c r="H78" s="36"/>
    </row>
    <row r="79" spans="1:8" ht="15.75" customHeight="1" thickBot="1">
      <c r="A79" s="271">
        <v>5</v>
      </c>
      <c r="B79" s="274" t="s">
        <v>290</v>
      </c>
      <c r="C79" s="275" t="s">
        <v>293</v>
      </c>
      <c r="D79" s="277"/>
      <c r="E79" s="44"/>
      <c r="F79" s="39"/>
      <c r="G79" s="36"/>
      <c r="H79" s="36"/>
    </row>
    <row r="80" spans="1:8" ht="14.25" customHeight="1">
      <c r="A80" s="75" t="s">
        <v>45</v>
      </c>
      <c r="B80" s="75"/>
      <c r="C80" s="75"/>
      <c r="D80" s="75"/>
      <c r="E80" s="32">
        <f>MIN(100,IF(E75+E79&gt;100,100,E75+E76+E77+E78+E79))</f>
        <v>0</v>
      </c>
      <c r="F80" s="32">
        <f>MIN(100,IF(F75+F79&gt;100,100,F75+F76+F77+F78+F79))</f>
        <v>0</v>
      </c>
      <c r="G80" s="31"/>
      <c r="H80" s="31"/>
    </row>
    <row r="81" spans="1:8" ht="13.5" customHeight="1">
      <c r="A81" s="75" t="s">
        <v>94</v>
      </c>
      <c r="B81" s="75"/>
      <c r="C81" s="75"/>
      <c r="D81" s="75"/>
      <c r="E81" s="34">
        <f>E80*$C73</f>
        <v>0</v>
      </c>
      <c r="F81" s="34">
        <f>F80*$C73</f>
        <v>0</v>
      </c>
      <c r="G81" s="31"/>
      <c r="H81" s="31"/>
    </row>
    <row r="82" ht="16.5" thickBot="1"/>
    <row r="83" spans="1:8" ht="16.5" thickBot="1">
      <c r="A83" s="45" t="s">
        <v>68</v>
      </c>
      <c r="B83" s="4"/>
      <c r="C83" s="5"/>
      <c r="D83" s="2" t="s">
        <v>280</v>
      </c>
      <c r="E83" s="6"/>
      <c r="F83" s="6"/>
      <c r="G83" s="6"/>
      <c r="H83" s="6"/>
    </row>
    <row r="84" spans="1:8" ht="66">
      <c r="A84" s="8" t="s">
        <v>5</v>
      </c>
      <c r="B84" s="11" t="s">
        <v>6</v>
      </c>
      <c r="C84" s="212" t="s">
        <v>7</v>
      </c>
      <c r="D84" s="10" t="s">
        <v>8</v>
      </c>
      <c r="E84" s="11" t="s">
        <v>9</v>
      </c>
      <c r="F84" s="8" t="s">
        <v>120</v>
      </c>
      <c r="G84" s="12" t="s">
        <v>121</v>
      </c>
      <c r="H84" s="12" t="s">
        <v>122</v>
      </c>
    </row>
    <row r="85" spans="1:8" ht="71.25">
      <c r="A85" s="271">
        <v>1</v>
      </c>
      <c r="B85" s="278" t="s">
        <v>622</v>
      </c>
      <c r="C85" s="279" t="s">
        <v>293</v>
      </c>
      <c r="D85" s="276" t="s">
        <v>623</v>
      </c>
      <c r="E85" s="38"/>
      <c r="F85" s="39"/>
      <c r="G85" s="36"/>
      <c r="H85" s="36"/>
    </row>
    <row r="86" spans="1:8" ht="57">
      <c r="A86" s="271">
        <v>2</v>
      </c>
      <c r="B86" s="278" t="s">
        <v>624</v>
      </c>
      <c r="C86" s="279" t="s">
        <v>306</v>
      </c>
      <c r="D86" s="276" t="s">
        <v>625</v>
      </c>
      <c r="E86" s="41"/>
      <c r="F86" s="39"/>
      <c r="G86" s="36"/>
      <c r="H86" s="36"/>
    </row>
    <row r="87" spans="1:8" ht="57">
      <c r="A87" s="271">
        <v>3</v>
      </c>
      <c r="B87" s="278" t="s">
        <v>626</v>
      </c>
      <c r="C87" s="279" t="s">
        <v>306</v>
      </c>
      <c r="D87" s="276" t="s">
        <v>627</v>
      </c>
      <c r="E87" s="41"/>
      <c r="F87" s="39"/>
      <c r="G87" s="36"/>
      <c r="H87" s="36"/>
    </row>
    <row r="88" spans="1:8" ht="57">
      <c r="A88" s="271">
        <v>4</v>
      </c>
      <c r="B88" s="278" t="s">
        <v>628</v>
      </c>
      <c r="C88" s="279" t="s">
        <v>629</v>
      </c>
      <c r="D88" s="276" t="s">
        <v>630</v>
      </c>
      <c r="E88" s="41"/>
      <c r="F88" s="39"/>
      <c r="G88" s="36"/>
      <c r="H88" s="36"/>
    </row>
    <row r="89" spans="1:8" ht="71.25">
      <c r="A89" s="271">
        <v>5</v>
      </c>
      <c r="B89" s="278" t="s">
        <v>631</v>
      </c>
      <c r="C89" s="279" t="s">
        <v>293</v>
      </c>
      <c r="D89" s="276" t="s">
        <v>632</v>
      </c>
      <c r="E89" s="41"/>
      <c r="F89" s="39"/>
      <c r="G89" s="36"/>
      <c r="H89" s="36"/>
    </row>
    <row r="90" spans="1:8" ht="57">
      <c r="A90" s="271">
        <v>6</v>
      </c>
      <c r="B90" s="278" t="s">
        <v>633</v>
      </c>
      <c r="C90" s="279" t="s">
        <v>306</v>
      </c>
      <c r="D90" s="276" t="s">
        <v>634</v>
      </c>
      <c r="E90" s="41"/>
      <c r="F90" s="39"/>
      <c r="G90" s="36"/>
      <c r="H90" s="36"/>
    </row>
    <row r="91" spans="1:8" ht="16.5" thickBot="1">
      <c r="A91" s="271">
        <v>7</v>
      </c>
      <c r="B91" s="278" t="s">
        <v>290</v>
      </c>
      <c r="C91" s="279" t="s">
        <v>306</v>
      </c>
      <c r="D91" s="277"/>
      <c r="E91" s="44"/>
      <c r="F91" s="39"/>
      <c r="G91" s="36"/>
      <c r="H91" s="36"/>
    </row>
    <row r="92" spans="1:8" ht="14.25" customHeight="1">
      <c r="A92" s="75" t="s">
        <v>45</v>
      </c>
      <c r="B92" s="75"/>
      <c r="C92" s="75"/>
      <c r="D92" s="75"/>
      <c r="E92" s="32">
        <f>MIN(100,IF(E85+E91&gt;100,100,E85+E86+E87+E88+E89+E90+E91))</f>
        <v>0</v>
      </c>
      <c r="F92" s="32">
        <f>MIN(100,IF(F85+F91&gt;100,100,F85+F86+F87+F88+F89+F90+F91))</f>
        <v>0</v>
      </c>
      <c r="G92" s="31"/>
      <c r="H92" s="31"/>
    </row>
    <row r="93" spans="1:8" ht="13.5" customHeight="1">
      <c r="A93" s="75" t="s">
        <v>95</v>
      </c>
      <c r="B93" s="75"/>
      <c r="C93" s="75"/>
      <c r="D93" s="75"/>
      <c r="E93" s="34">
        <f>E92*$C83</f>
        <v>0</v>
      </c>
      <c r="F93" s="34">
        <f>F92*$C83</f>
        <v>0</v>
      </c>
      <c r="G93" s="31"/>
      <c r="H93" s="31"/>
    </row>
    <row r="94" ht="16.5"/>
    <row r="95" spans="1:8" ht="41.25" customHeight="1">
      <c r="A95" s="56" t="s">
        <v>96</v>
      </c>
      <c r="B95" s="57" t="s">
        <v>97</v>
      </c>
      <c r="C95" s="57" t="s">
        <v>98</v>
      </c>
      <c r="D95" s="57" t="s">
        <v>99</v>
      </c>
      <c r="E95" s="80" t="s">
        <v>100</v>
      </c>
      <c r="F95" s="80"/>
      <c r="G95" s="81" t="s">
        <v>101</v>
      </c>
      <c r="H95" s="81"/>
    </row>
    <row r="96" spans="1:8" ht="42.75" customHeight="1">
      <c r="A96" s="18" t="s">
        <v>102</v>
      </c>
      <c r="B96" s="18">
        <v>100</v>
      </c>
      <c r="C96" s="59">
        <f>B96*0.1</f>
        <v>10</v>
      </c>
      <c r="D96" s="60">
        <f>$C96/3</f>
        <v>3.3333333333333335</v>
      </c>
      <c r="E96" s="82">
        <f>$C96/3</f>
        <v>3.3333333333333335</v>
      </c>
      <c r="F96" s="82"/>
      <c r="G96" s="82">
        <f>$C96/3</f>
        <v>3.3333333333333335</v>
      </c>
      <c r="H96" s="82"/>
    </row>
    <row r="97" ht="16.5" thickBot="1"/>
    <row r="98" spans="1:8" ht="42" customHeight="1" thickBot="1">
      <c r="A98" s="56" t="s">
        <v>96</v>
      </c>
      <c r="B98" s="57" t="s">
        <v>97</v>
      </c>
      <c r="C98" s="61" t="s">
        <v>103</v>
      </c>
      <c r="D98" s="62" t="s">
        <v>104</v>
      </c>
      <c r="E98" s="83" t="s">
        <v>105</v>
      </c>
      <c r="F98" s="83"/>
      <c r="G98" s="81" t="s">
        <v>106</v>
      </c>
      <c r="H98" s="81"/>
    </row>
    <row r="99" spans="1:8" ht="33">
      <c r="A99" s="18" t="s">
        <v>245</v>
      </c>
      <c r="B99" s="18">
        <v>100</v>
      </c>
      <c r="C99" s="59">
        <f>B99*0.05</f>
        <v>5</v>
      </c>
      <c r="D99" s="60">
        <f>$C99/3</f>
        <v>1.6666666666666667</v>
      </c>
      <c r="E99" s="82">
        <f>$C99/3</f>
        <v>1.6666666666666667</v>
      </c>
      <c r="F99" s="82"/>
      <c r="G99" s="82">
        <f>$C99/3</f>
        <v>1.6666666666666667</v>
      </c>
      <c r="H99" s="82"/>
    </row>
    <row r="100" ht="16.5"/>
    <row r="101" spans="1:8" ht="25.5">
      <c r="A101" s="84" t="s">
        <v>107</v>
      </c>
      <c r="B101" s="84"/>
      <c r="C101" s="84"/>
      <c r="D101" s="84"/>
      <c r="E101" s="84"/>
      <c r="F101" s="84"/>
      <c r="G101" s="84"/>
      <c r="H101" s="84"/>
    </row>
    <row r="102" spans="1:8" ht="33" customHeight="1">
      <c r="A102" s="85" t="s">
        <v>108</v>
      </c>
      <c r="B102" s="85"/>
      <c r="C102" s="85"/>
      <c r="D102" s="85"/>
      <c r="E102" s="85"/>
      <c r="F102" s="63" t="s">
        <v>9</v>
      </c>
      <c r="G102" s="63" t="s">
        <v>120</v>
      </c>
      <c r="H102" s="63" t="s">
        <v>109</v>
      </c>
    </row>
    <row r="103" spans="1:8" ht="27.75" customHeight="1">
      <c r="A103" s="74" t="s">
        <v>110</v>
      </c>
      <c r="B103" s="74"/>
      <c r="C103" s="74"/>
      <c r="D103" s="74"/>
      <c r="E103" s="74"/>
      <c r="F103" s="64">
        <f>E21+A58+E71+D96+D99</f>
        <v>5</v>
      </c>
      <c r="G103" s="65"/>
      <c r="H103" s="49"/>
    </row>
    <row r="104" spans="1:8" ht="27.75" customHeight="1">
      <c r="A104" s="74" t="s">
        <v>111</v>
      </c>
      <c r="B104" s="74"/>
      <c r="C104" s="74"/>
      <c r="D104" s="74"/>
      <c r="E104" s="74"/>
      <c r="F104" s="64">
        <f>E36+C58+E81+E96+E99</f>
        <v>5</v>
      </c>
      <c r="G104" s="65"/>
      <c r="H104" s="49"/>
    </row>
    <row r="105" spans="1:8" ht="27.75" customHeight="1">
      <c r="A105" s="74" t="s">
        <v>112</v>
      </c>
      <c r="B105" s="74"/>
      <c r="C105" s="74"/>
      <c r="D105" s="74"/>
      <c r="E105" s="74"/>
      <c r="F105" s="64">
        <f>E48+E58+E93+G96+G99</f>
        <v>5</v>
      </c>
      <c r="G105" s="65"/>
      <c r="H105" s="49"/>
    </row>
    <row r="106" spans="1:8" ht="23.25" customHeight="1">
      <c r="A106" s="86" t="s">
        <v>113</v>
      </c>
      <c r="B106" s="86"/>
      <c r="C106" s="86"/>
      <c r="D106" s="86"/>
      <c r="E106" s="86"/>
      <c r="F106" s="66">
        <f>F103+F104+F105</f>
        <v>15</v>
      </c>
      <c r="G106" s="67"/>
      <c r="H106" s="68"/>
    </row>
  </sheetData>
  <sheetProtection/>
  <mergeCells count="43">
    <mergeCell ref="A101:H101"/>
    <mergeCell ref="A102:E102"/>
    <mergeCell ref="A103:E103"/>
    <mergeCell ref="A104:E104"/>
    <mergeCell ref="A105:E105"/>
    <mergeCell ref="A106:E106"/>
    <mergeCell ref="G95:H95"/>
    <mergeCell ref="E96:F96"/>
    <mergeCell ref="G96:H96"/>
    <mergeCell ref="E98:F98"/>
    <mergeCell ref="G98:H98"/>
    <mergeCell ref="E99:F99"/>
    <mergeCell ref="G99:H99"/>
    <mergeCell ref="A71:D71"/>
    <mergeCell ref="A80:D80"/>
    <mergeCell ref="A81:D81"/>
    <mergeCell ref="A92:D92"/>
    <mergeCell ref="A93:D93"/>
    <mergeCell ref="E95:F95"/>
    <mergeCell ref="A58:B58"/>
    <mergeCell ref="C58:D58"/>
    <mergeCell ref="E58:H58"/>
    <mergeCell ref="A60:H60"/>
    <mergeCell ref="F61:G61"/>
    <mergeCell ref="A70:D70"/>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3.xml><?xml version="1.0" encoding="utf-8"?>
<worksheet xmlns="http://schemas.openxmlformats.org/spreadsheetml/2006/main" xmlns:r="http://schemas.openxmlformats.org/officeDocument/2006/relationships">
  <dimension ref="A1:H107"/>
  <sheetViews>
    <sheetView zoomScalePageLayoutView="0" workbookViewId="0" topLeftCell="A1">
      <selection activeCell="A1" sqref="A1"/>
    </sheetView>
  </sheetViews>
  <sheetFormatPr defaultColWidth="9.00390625" defaultRowHeight="16.5"/>
  <cols>
    <col min="1" max="1" width="11.625" style="1" customWidth="1"/>
    <col min="2" max="2" width="35.00390625" style="1" customWidth="1"/>
    <col min="3" max="3" width="9.50390625" style="1" customWidth="1"/>
    <col min="4" max="4" width="62.87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635</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636</v>
      </c>
      <c r="E7" s="21"/>
      <c r="F7" s="17"/>
      <c r="G7" s="18"/>
      <c r="H7" s="13"/>
    </row>
    <row r="8" spans="1:8" ht="71.25">
      <c r="A8" s="13">
        <v>4</v>
      </c>
      <c r="B8" s="51" t="s">
        <v>19</v>
      </c>
      <c r="C8" s="35">
        <v>30</v>
      </c>
      <c r="D8" s="209" t="s">
        <v>126</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42.75">
      <c r="A11" s="13">
        <v>7</v>
      </c>
      <c r="B11" s="40" t="s">
        <v>25</v>
      </c>
      <c r="C11" s="35">
        <v>5</v>
      </c>
      <c r="D11" s="208" t="s">
        <v>637</v>
      </c>
      <c r="E11" s="21"/>
      <c r="F11" s="17"/>
      <c r="G11" s="18"/>
      <c r="H11" s="13"/>
    </row>
    <row r="12" spans="1:8" ht="42.75">
      <c r="A12" s="13">
        <v>8</v>
      </c>
      <c r="B12" s="51" t="s">
        <v>27</v>
      </c>
      <c r="C12" s="35">
        <v>10</v>
      </c>
      <c r="D12" s="208" t="s">
        <v>638</v>
      </c>
      <c r="E12" s="21"/>
      <c r="F12" s="17"/>
      <c r="G12" s="18"/>
      <c r="H12" s="13"/>
    </row>
    <row r="13" spans="1:8" ht="42.75">
      <c r="A13" s="13">
        <v>9</v>
      </c>
      <c r="B13" s="51" t="s">
        <v>131</v>
      </c>
      <c r="C13" s="35">
        <v>10</v>
      </c>
      <c r="D13" s="208" t="s">
        <v>639</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28.5">
      <c r="A16" s="72"/>
      <c r="B16" s="40" t="s">
        <v>37</v>
      </c>
      <c r="C16" s="205"/>
      <c r="D16" s="210" t="s">
        <v>38</v>
      </c>
      <c r="E16" s="26"/>
      <c r="F16" s="27"/>
      <c r="G16" s="28"/>
      <c r="H16" s="74"/>
    </row>
    <row r="17" spans="1:8" ht="28.5">
      <c r="A17" s="72"/>
      <c r="B17" s="40" t="s">
        <v>39</v>
      </c>
      <c r="C17" s="205"/>
      <c r="D17" s="210" t="s">
        <v>40</v>
      </c>
      <c r="E17" s="26"/>
      <c r="F17" s="27"/>
      <c r="G17" s="28"/>
      <c r="H17" s="74"/>
    </row>
    <row r="18" spans="1:8" ht="28.5">
      <c r="A18" s="72"/>
      <c r="B18" s="40" t="s">
        <v>41</v>
      </c>
      <c r="C18" s="205"/>
      <c r="D18" s="210" t="s">
        <v>42</v>
      </c>
      <c r="E18" s="26"/>
      <c r="F18" s="27"/>
      <c r="G18" s="28"/>
      <c r="H18" s="74"/>
    </row>
    <row r="19" spans="1:8" ht="28.5">
      <c r="A19" s="72"/>
      <c r="B19" s="51" t="s">
        <v>43</v>
      </c>
      <c r="C19" s="205"/>
      <c r="D19" s="211" t="s">
        <v>640</v>
      </c>
      <c r="E19" s="30"/>
      <c r="F19" s="27"/>
      <c r="G19" s="28"/>
      <c r="H19" s="74"/>
    </row>
    <row r="20" spans="1:8" ht="18" customHeight="1">
      <c r="A20" s="75" t="s">
        <v>45</v>
      </c>
      <c r="B20" s="75"/>
      <c r="C20" s="75"/>
      <c r="D20" s="75"/>
      <c r="E20" s="32">
        <f>MIN(100,IF(E5+E19&gt;100,100,E5+E6+E7+E8+E9+E10+E11+E12+E13+E14+E15+E16+E17+E18+E19))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5">
        <v>20</v>
      </c>
      <c r="D25" s="37" t="s">
        <v>49</v>
      </c>
      <c r="E25" s="38"/>
      <c r="F25" s="39"/>
      <c r="G25" s="36"/>
      <c r="H25" s="36"/>
    </row>
    <row r="26" spans="1:8" ht="42.75">
      <c r="A26" s="35">
        <v>2</v>
      </c>
      <c r="B26" s="40" t="s">
        <v>50</v>
      </c>
      <c r="C26" s="35">
        <v>20</v>
      </c>
      <c r="D26" s="37" t="s">
        <v>49</v>
      </c>
      <c r="E26" s="41"/>
      <c r="F26" s="39"/>
      <c r="G26" s="36"/>
      <c r="H26" s="36"/>
    </row>
    <row r="27" spans="1:8" ht="180">
      <c r="A27" s="35">
        <v>3</v>
      </c>
      <c r="B27" s="36" t="s">
        <v>51</v>
      </c>
      <c r="C27" s="35">
        <v>20</v>
      </c>
      <c r="D27" s="120" t="s">
        <v>135</v>
      </c>
      <c r="E27" s="41"/>
      <c r="F27" s="39"/>
      <c r="G27" s="36"/>
      <c r="H27" s="36"/>
    </row>
    <row r="28" spans="1:8" ht="156.75">
      <c r="A28" s="35">
        <v>4</v>
      </c>
      <c r="B28" s="40" t="s">
        <v>53</v>
      </c>
      <c r="C28" s="35">
        <v>20</v>
      </c>
      <c r="D28" s="37" t="s">
        <v>54</v>
      </c>
      <c r="E28" s="41"/>
      <c r="F28" s="39"/>
      <c r="G28" s="36"/>
      <c r="H28" s="36"/>
    </row>
    <row r="29" spans="1:8" ht="42.75">
      <c r="A29" s="35">
        <v>5</v>
      </c>
      <c r="B29" s="36" t="s">
        <v>55</v>
      </c>
      <c r="C29" s="35">
        <v>20</v>
      </c>
      <c r="D29" s="37" t="s">
        <v>56</v>
      </c>
      <c r="E29" s="41"/>
      <c r="F29" s="39"/>
      <c r="G29" s="36"/>
      <c r="H29" s="36"/>
    </row>
    <row r="30" spans="1:8" ht="71.25">
      <c r="A30" s="35">
        <v>6</v>
      </c>
      <c r="B30" s="40" t="s">
        <v>138</v>
      </c>
      <c r="C30" s="35">
        <v>20</v>
      </c>
      <c r="D30" s="37" t="s">
        <v>258</v>
      </c>
      <c r="E30" s="41"/>
      <c r="F30" s="39"/>
      <c r="G30" s="36"/>
      <c r="H30" s="40" t="s">
        <v>59</v>
      </c>
    </row>
    <row r="31" spans="1:8" ht="57">
      <c r="A31" s="35">
        <v>7</v>
      </c>
      <c r="B31" s="40" t="s">
        <v>60</v>
      </c>
      <c r="C31" s="35">
        <v>10</v>
      </c>
      <c r="D31" s="42" t="s">
        <v>61</v>
      </c>
      <c r="E31" s="41"/>
      <c r="F31" s="39"/>
      <c r="G31" s="36"/>
      <c r="H31" s="36"/>
    </row>
    <row r="32" spans="1:8" ht="16.5">
      <c r="A32" s="35">
        <v>8</v>
      </c>
      <c r="B32" s="40" t="s">
        <v>62</v>
      </c>
      <c r="C32" s="35">
        <v>5</v>
      </c>
      <c r="D32" s="43" t="s">
        <v>63</v>
      </c>
      <c r="E32" s="41"/>
      <c r="F32" s="39"/>
      <c r="G32" s="36"/>
      <c r="H32" s="36"/>
    </row>
    <row r="33" spans="1:8" ht="71.25">
      <c r="A33" s="35">
        <v>9</v>
      </c>
      <c r="B33" s="40" t="s">
        <v>64</v>
      </c>
      <c r="C33" s="35">
        <v>15</v>
      </c>
      <c r="D33" s="42" t="s">
        <v>141</v>
      </c>
      <c r="E33" s="41"/>
      <c r="F33" s="39"/>
      <c r="G33" s="36"/>
      <c r="H33" s="36"/>
    </row>
    <row r="34" spans="1:8" ht="28.5">
      <c r="A34" s="35">
        <v>10</v>
      </c>
      <c r="B34" s="40" t="s">
        <v>142</v>
      </c>
      <c r="C34" s="35"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31">
        <v>30</v>
      </c>
      <c r="D40" s="46" t="s">
        <v>70</v>
      </c>
      <c r="E40" s="38"/>
      <c r="F40" s="39"/>
      <c r="G40" s="36"/>
      <c r="H40" s="36"/>
    </row>
    <row r="41" spans="1:8" ht="228">
      <c r="A41" s="35">
        <v>2</v>
      </c>
      <c r="B41" s="40" t="s">
        <v>71</v>
      </c>
      <c r="C41" s="31">
        <v>20</v>
      </c>
      <c r="D41" s="46" t="s">
        <v>72</v>
      </c>
      <c r="E41" s="41"/>
      <c r="F41" s="39"/>
      <c r="G41" s="36"/>
      <c r="H41" s="36"/>
    </row>
    <row r="42" spans="1:8" ht="142.5">
      <c r="A42" s="35">
        <v>3</v>
      </c>
      <c r="B42" s="40" t="s">
        <v>73</v>
      </c>
      <c r="C42" s="31">
        <v>30</v>
      </c>
      <c r="D42" s="46" t="s">
        <v>74</v>
      </c>
      <c r="E42" s="41"/>
      <c r="F42" s="39"/>
      <c r="G42" s="36"/>
      <c r="H42" s="40" t="s">
        <v>75</v>
      </c>
    </row>
    <row r="43" spans="1:8" ht="57">
      <c r="A43" s="35">
        <v>4</v>
      </c>
      <c r="B43" s="40" t="s">
        <v>76</v>
      </c>
      <c r="C43" s="31">
        <v>10</v>
      </c>
      <c r="D43" s="46" t="s">
        <v>143</v>
      </c>
      <c r="E43" s="41"/>
      <c r="F43" s="39"/>
      <c r="G43" s="36"/>
      <c r="H43" s="36"/>
    </row>
    <row r="44" spans="1:8" ht="128.25">
      <c r="A44" s="35">
        <v>5</v>
      </c>
      <c r="B44" s="40" t="s">
        <v>78</v>
      </c>
      <c r="C44" s="31">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71.25" customHeight="1" thickBot="1">
      <c r="A51" s="11" t="s">
        <v>5</v>
      </c>
      <c r="B51" s="11" t="s">
        <v>6</v>
      </c>
      <c r="C51" s="11" t="s">
        <v>7</v>
      </c>
      <c r="D51" s="194" t="s">
        <v>8</v>
      </c>
      <c r="E51" s="11" t="s">
        <v>9</v>
      </c>
      <c r="F51" s="11" t="s">
        <v>120</v>
      </c>
      <c r="G51" s="12" t="s">
        <v>121</v>
      </c>
      <c r="H51" s="12" t="s">
        <v>122</v>
      </c>
    </row>
    <row r="52" spans="1:8" s="199" customFormat="1" ht="370.5">
      <c r="A52" s="195">
        <v>1</v>
      </c>
      <c r="B52" s="51" t="s">
        <v>641</v>
      </c>
      <c r="C52" s="195">
        <v>50</v>
      </c>
      <c r="D52" s="202" t="s">
        <v>642</v>
      </c>
      <c r="E52" s="197"/>
      <c r="F52" s="198"/>
      <c r="G52" s="73"/>
      <c r="H52" s="73"/>
    </row>
    <row r="53" spans="1:8" s="199" customFormat="1" ht="408" customHeight="1">
      <c r="A53" s="195">
        <v>2</v>
      </c>
      <c r="B53" s="51" t="s">
        <v>643</v>
      </c>
      <c r="C53" s="280">
        <v>50</v>
      </c>
      <c r="D53" s="202" t="s">
        <v>644</v>
      </c>
      <c r="E53" s="200"/>
      <c r="F53" s="198"/>
      <c r="G53" s="73"/>
      <c r="H53" s="73"/>
    </row>
    <row r="54" spans="1:8" s="199" customFormat="1" ht="270.75">
      <c r="A54" s="280">
        <v>3</v>
      </c>
      <c r="B54" s="51" t="s">
        <v>645</v>
      </c>
      <c r="C54" s="280">
        <v>50</v>
      </c>
      <c r="D54" s="202" t="s">
        <v>646</v>
      </c>
      <c r="E54" s="281"/>
      <c r="F54" s="198"/>
      <c r="G54" s="73"/>
      <c r="H54" s="73"/>
    </row>
    <row r="55" spans="1:8" ht="14.25" customHeight="1">
      <c r="A55" s="75" t="s">
        <v>45</v>
      </c>
      <c r="B55" s="75"/>
      <c r="C55" s="75"/>
      <c r="D55" s="75"/>
      <c r="E55" s="32">
        <f>MIN(100,IF(E52+E54&gt;100,100,E52+E53+E54))</f>
        <v>0</v>
      </c>
      <c r="F55" s="32">
        <f>MIN(100,IF(F52+F54&gt;100,100,F52+F53+F54))</f>
        <v>0</v>
      </c>
      <c r="G55" s="31"/>
      <c r="H55" s="31"/>
    </row>
    <row r="56" spans="1:8" ht="13.5" customHeight="1">
      <c r="A56" s="75" t="s">
        <v>86</v>
      </c>
      <c r="B56" s="75"/>
      <c r="C56" s="75"/>
      <c r="D56" s="75"/>
      <c r="E56" s="47">
        <f>E55*0.15</f>
        <v>0</v>
      </c>
      <c r="F56" s="47">
        <f>F55*0.15</f>
        <v>0</v>
      </c>
      <c r="G56" s="48"/>
      <c r="H56" s="48"/>
    </row>
    <row r="57" spans="1:8" ht="21.75" customHeight="1">
      <c r="A57" s="77" t="s">
        <v>87</v>
      </c>
      <c r="B57" s="77"/>
      <c r="C57" s="77" t="s">
        <v>88</v>
      </c>
      <c r="D57" s="77"/>
      <c r="E57" s="77" t="s">
        <v>89</v>
      </c>
      <c r="F57" s="77"/>
      <c r="G57" s="77"/>
      <c r="H57" s="77"/>
    </row>
    <row r="58" spans="1:8" ht="14.2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
      <c r="D61" s="2" t="s">
        <v>280</v>
      </c>
      <c r="E61" s="6"/>
      <c r="F61" s="71" t="s">
        <v>92</v>
      </c>
      <c r="G61" s="71"/>
      <c r="H61" s="7">
        <f>C61+C74+C84</f>
        <v>0</v>
      </c>
    </row>
    <row r="62" spans="1:8" ht="66">
      <c r="A62" s="8" t="s">
        <v>5</v>
      </c>
      <c r="B62" s="8" t="s">
        <v>6</v>
      </c>
      <c r="C62" s="9" t="s">
        <v>7</v>
      </c>
      <c r="D62" s="10" t="s">
        <v>8</v>
      </c>
      <c r="E62" s="11" t="s">
        <v>9</v>
      </c>
      <c r="F62" s="8" t="s">
        <v>120</v>
      </c>
      <c r="G62" s="12" t="s">
        <v>121</v>
      </c>
      <c r="H62" s="12" t="s">
        <v>122</v>
      </c>
    </row>
    <row r="63" spans="1:8" ht="42.75">
      <c r="A63" s="13">
        <v>1</v>
      </c>
      <c r="B63" s="40" t="s">
        <v>647</v>
      </c>
      <c r="C63" s="227">
        <v>10</v>
      </c>
      <c r="D63" s="254" t="s">
        <v>648</v>
      </c>
      <c r="E63" s="16"/>
      <c r="F63" s="17"/>
      <c r="G63" s="18"/>
      <c r="H63" s="13"/>
    </row>
    <row r="64" spans="1:8" ht="42.75">
      <c r="A64" s="13">
        <v>2</v>
      </c>
      <c r="B64" s="1" t="s">
        <v>453</v>
      </c>
      <c r="C64" s="31">
        <v>12</v>
      </c>
      <c r="D64" s="268" t="s">
        <v>649</v>
      </c>
      <c r="E64" s="21"/>
      <c r="F64" s="17"/>
      <c r="G64" s="18"/>
      <c r="H64" s="13"/>
    </row>
    <row r="65" spans="1:8" ht="85.5">
      <c r="A65" s="13">
        <v>3</v>
      </c>
      <c r="B65" s="51" t="s">
        <v>650</v>
      </c>
      <c r="C65" s="31">
        <v>15</v>
      </c>
      <c r="D65" s="209" t="s">
        <v>651</v>
      </c>
      <c r="E65" s="21"/>
      <c r="F65" s="17"/>
      <c r="G65" s="18"/>
      <c r="H65" s="13"/>
    </row>
    <row r="66" spans="1:8" ht="28.5">
      <c r="A66" s="13">
        <v>4</v>
      </c>
      <c r="B66" s="51" t="s">
        <v>652</v>
      </c>
      <c r="C66" s="31">
        <v>18</v>
      </c>
      <c r="D66" s="209" t="s">
        <v>653</v>
      </c>
      <c r="E66" s="21"/>
      <c r="F66" s="17"/>
      <c r="G66" s="18"/>
      <c r="H66" s="13"/>
    </row>
    <row r="67" spans="1:8" ht="42.75">
      <c r="A67" s="13">
        <v>5</v>
      </c>
      <c r="B67" s="51" t="s">
        <v>654</v>
      </c>
      <c r="C67" s="31">
        <v>10</v>
      </c>
      <c r="D67" s="209" t="s">
        <v>655</v>
      </c>
      <c r="E67" s="21"/>
      <c r="F67" s="17"/>
      <c r="G67" s="18"/>
      <c r="H67" s="13"/>
    </row>
    <row r="68" spans="1:8" ht="57">
      <c r="A68" s="13">
        <v>6</v>
      </c>
      <c r="B68" s="51" t="s">
        <v>656</v>
      </c>
      <c r="C68" s="31">
        <v>45</v>
      </c>
      <c r="D68" s="209" t="s">
        <v>657</v>
      </c>
      <c r="E68" s="21"/>
      <c r="F68" s="17"/>
      <c r="G68" s="18"/>
      <c r="H68" s="13"/>
    </row>
    <row r="69" spans="1:8" ht="57">
      <c r="A69" s="13">
        <v>7</v>
      </c>
      <c r="B69" s="40" t="s">
        <v>658</v>
      </c>
      <c r="C69" s="31">
        <v>35</v>
      </c>
      <c r="D69" s="209" t="s">
        <v>659</v>
      </c>
      <c r="E69" s="21"/>
      <c r="F69" s="17"/>
      <c r="G69" s="18"/>
      <c r="H69" s="13"/>
    </row>
    <row r="70" spans="1:8" ht="16.5" thickBot="1">
      <c r="A70" s="13">
        <v>8</v>
      </c>
      <c r="B70" s="1" t="s">
        <v>290</v>
      </c>
      <c r="C70" s="31">
        <v>5</v>
      </c>
      <c r="D70" s="1" t="s">
        <v>660</v>
      </c>
      <c r="E70" s="30"/>
      <c r="F70" s="17"/>
      <c r="G70" s="18"/>
      <c r="H70" s="13"/>
    </row>
    <row r="71" spans="1:8" ht="14.25" customHeight="1">
      <c r="A71" s="75" t="s">
        <v>45</v>
      </c>
      <c r="B71" s="75"/>
      <c r="C71" s="75"/>
      <c r="D71" s="75"/>
      <c r="E71" s="32">
        <f>MIN(100,IF(E63+E70&gt;100,100,E63+E64+E65+E66+E67+E68+E69+E70))</f>
        <v>0</v>
      </c>
      <c r="F71" s="40">
        <f>MIN(100,IF(F63+F70&gt;100,100,F67+F64+F65+F66+F67+F68+F69+F70))</f>
        <v>0</v>
      </c>
      <c r="G71" s="31"/>
      <c r="H71" s="31"/>
    </row>
    <row r="72" spans="1:8" ht="13.5" customHeight="1">
      <c r="A72" s="75" t="s">
        <v>93</v>
      </c>
      <c r="B72" s="75"/>
      <c r="C72" s="75"/>
      <c r="D72" s="75"/>
      <c r="E72" s="34">
        <f>E71*$C61</f>
        <v>0</v>
      </c>
      <c r="F72" s="34">
        <f>F71*$C61</f>
        <v>0</v>
      </c>
      <c r="G72" s="31"/>
      <c r="H72" s="31"/>
    </row>
    <row r="73" ht="16.5" thickBot="1"/>
    <row r="74" spans="1:8" ht="16.5" thickBot="1">
      <c r="A74" s="3" t="s">
        <v>47</v>
      </c>
      <c r="B74" s="4"/>
      <c r="C74" s="5"/>
      <c r="D74" s="2" t="s">
        <v>280</v>
      </c>
      <c r="E74" s="6"/>
      <c r="F74" s="6"/>
      <c r="G74" s="6"/>
      <c r="H74" s="6"/>
    </row>
    <row r="75" spans="1:8" ht="66">
      <c r="A75" s="8" t="s">
        <v>5</v>
      </c>
      <c r="B75" s="8" t="s">
        <v>6</v>
      </c>
      <c r="C75" s="9" t="s">
        <v>7</v>
      </c>
      <c r="D75" s="10" t="s">
        <v>8</v>
      </c>
      <c r="E75" s="11" t="s">
        <v>9</v>
      </c>
      <c r="F75" s="8" t="s">
        <v>120</v>
      </c>
      <c r="G75" s="12" t="s">
        <v>121</v>
      </c>
      <c r="H75" s="12" t="s">
        <v>122</v>
      </c>
    </row>
    <row r="76" spans="1:8" ht="57">
      <c r="A76" s="35">
        <v>1</v>
      </c>
      <c r="B76" s="40" t="s">
        <v>661</v>
      </c>
      <c r="C76" s="35">
        <v>40</v>
      </c>
      <c r="D76" s="209" t="s">
        <v>662</v>
      </c>
      <c r="E76" s="38"/>
      <c r="F76" s="39"/>
      <c r="G76" s="36"/>
      <c r="H76" s="36"/>
    </row>
    <row r="77" spans="1:8" ht="114">
      <c r="A77" s="35">
        <v>2</v>
      </c>
      <c r="B77" s="40" t="s">
        <v>663</v>
      </c>
      <c r="C77" s="31">
        <v>40</v>
      </c>
      <c r="D77" s="209" t="s">
        <v>664</v>
      </c>
      <c r="E77" s="41"/>
      <c r="F77" s="39"/>
      <c r="G77" s="36"/>
      <c r="H77" s="36"/>
    </row>
    <row r="78" spans="1:8" ht="57">
      <c r="A78" s="35">
        <v>3</v>
      </c>
      <c r="B78" s="40" t="s">
        <v>665</v>
      </c>
      <c r="C78" s="35">
        <v>15</v>
      </c>
      <c r="D78" s="209" t="s">
        <v>666</v>
      </c>
      <c r="E78" s="41"/>
      <c r="F78" s="39"/>
      <c r="G78" s="36"/>
      <c r="H78" s="36"/>
    </row>
    <row r="79" spans="1:8" ht="85.5">
      <c r="A79" s="35">
        <v>4</v>
      </c>
      <c r="B79" s="40" t="s">
        <v>667</v>
      </c>
      <c r="C79" s="35">
        <v>40</v>
      </c>
      <c r="D79" s="209" t="s">
        <v>668</v>
      </c>
      <c r="E79" s="282"/>
      <c r="F79" s="39"/>
      <c r="G79" s="36"/>
      <c r="H79" s="36"/>
    </row>
    <row r="80" spans="1:8" ht="42.75">
      <c r="A80" s="35">
        <v>5</v>
      </c>
      <c r="B80" s="36" t="s">
        <v>290</v>
      </c>
      <c r="C80" s="35">
        <v>15</v>
      </c>
      <c r="D80" s="209" t="s">
        <v>669</v>
      </c>
      <c r="E80" s="283"/>
      <c r="F80" s="39"/>
      <c r="G80" s="36"/>
      <c r="H80" s="36"/>
    </row>
    <row r="81" spans="1:8" ht="14.25" customHeight="1">
      <c r="A81" s="75" t="s">
        <v>45</v>
      </c>
      <c r="B81" s="75"/>
      <c r="C81" s="75"/>
      <c r="D81" s="75"/>
      <c r="E81" s="32">
        <f>MIN(100,IF(E76+E80&gt;100,100,E76+E77+E78+E79+E80))</f>
        <v>0</v>
      </c>
      <c r="F81" s="40">
        <f>MIN(100,IF(F76+F80&gt;100,100,F80+F77+F78+F79+F80))</f>
        <v>0</v>
      </c>
      <c r="G81" s="31"/>
      <c r="H81" s="31"/>
    </row>
    <row r="82" spans="1:8" ht="13.5" customHeight="1">
      <c r="A82" s="75" t="s">
        <v>94</v>
      </c>
      <c r="B82" s="75"/>
      <c r="C82" s="75"/>
      <c r="D82" s="75"/>
      <c r="E82" s="34">
        <f>E81*$C74</f>
        <v>0</v>
      </c>
      <c r="F82" s="34">
        <f>F81*$C74</f>
        <v>0</v>
      </c>
      <c r="G82" s="31"/>
      <c r="H82" s="31"/>
    </row>
    <row r="83" ht="16.5" thickBot="1"/>
    <row r="84" spans="1:8" ht="16.5" thickBot="1">
      <c r="A84" s="45" t="s">
        <v>68</v>
      </c>
      <c r="B84" s="4"/>
      <c r="C84" s="50"/>
      <c r="D84" s="2" t="s">
        <v>280</v>
      </c>
      <c r="E84" s="6"/>
      <c r="F84" s="6"/>
      <c r="G84" s="6"/>
      <c r="H84" s="6"/>
    </row>
    <row r="85" spans="1:8" ht="66">
      <c r="A85" s="8" t="s">
        <v>5</v>
      </c>
      <c r="B85" s="8" t="s">
        <v>6</v>
      </c>
      <c r="C85" s="9" t="s">
        <v>7</v>
      </c>
      <c r="D85" s="10" t="s">
        <v>8</v>
      </c>
      <c r="E85" s="11" t="s">
        <v>9</v>
      </c>
      <c r="F85" s="8" t="s">
        <v>120</v>
      </c>
      <c r="G85" s="12" t="s">
        <v>121</v>
      </c>
      <c r="H85" s="12" t="s">
        <v>122</v>
      </c>
    </row>
    <row r="86" spans="1:8" ht="85.5">
      <c r="A86" s="35">
        <v>1</v>
      </c>
      <c r="B86" s="36" t="s">
        <v>670</v>
      </c>
      <c r="C86" s="35">
        <v>30</v>
      </c>
      <c r="D86" s="209" t="s">
        <v>671</v>
      </c>
      <c r="E86" s="38"/>
      <c r="F86" s="39"/>
      <c r="G86" s="36"/>
      <c r="H86" s="36"/>
    </row>
    <row r="87" spans="1:8" ht="42.75">
      <c r="A87" s="35">
        <v>2</v>
      </c>
      <c r="B87" s="40" t="s">
        <v>672</v>
      </c>
      <c r="C87" s="35">
        <v>20</v>
      </c>
      <c r="D87" s="209" t="s">
        <v>673</v>
      </c>
      <c r="E87" s="41"/>
      <c r="F87" s="39"/>
      <c r="G87" s="36"/>
      <c r="H87" s="36"/>
    </row>
    <row r="88" spans="1:8" ht="57">
      <c r="A88" s="35">
        <v>3</v>
      </c>
      <c r="B88" s="40" t="s">
        <v>674</v>
      </c>
      <c r="C88" s="35">
        <v>20</v>
      </c>
      <c r="D88" s="209" t="s">
        <v>675</v>
      </c>
      <c r="E88" s="41"/>
      <c r="F88" s="39"/>
      <c r="G88" s="36"/>
      <c r="H88" s="36"/>
    </row>
    <row r="89" spans="1:8" ht="36" customHeight="1">
      <c r="A89" s="35">
        <v>4</v>
      </c>
      <c r="B89" s="40" t="s">
        <v>676</v>
      </c>
      <c r="C89" s="35">
        <v>20</v>
      </c>
      <c r="D89" s="209" t="s">
        <v>677</v>
      </c>
      <c r="E89" s="41"/>
      <c r="F89" s="39"/>
      <c r="G89" s="36"/>
      <c r="H89" s="36"/>
    </row>
    <row r="90" spans="1:8" ht="42.75">
      <c r="A90" s="35">
        <v>5</v>
      </c>
      <c r="B90" s="40" t="s">
        <v>678</v>
      </c>
      <c r="C90" s="35">
        <v>15</v>
      </c>
      <c r="D90" s="209" t="s">
        <v>679</v>
      </c>
      <c r="E90" s="41"/>
      <c r="F90" s="39"/>
      <c r="G90" s="36"/>
      <c r="H90" s="36"/>
    </row>
    <row r="91" spans="1:8" ht="85.5">
      <c r="A91" s="35">
        <v>6</v>
      </c>
      <c r="B91" s="40" t="s">
        <v>680</v>
      </c>
      <c r="C91" s="35">
        <v>30</v>
      </c>
      <c r="D91" s="209" t="s">
        <v>681</v>
      </c>
      <c r="E91" s="41"/>
      <c r="F91" s="39"/>
      <c r="G91" s="36"/>
      <c r="H91" s="36"/>
    </row>
    <row r="92" spans="1:8" ht="27" customHeight="1" thickBot="1">
      <c r="A92" s="35">
        <v>7</v>
      </c>
      <c r="B92" s="40" t="s">
        <v>682</v>
      </c>
      <c r="C92" s="35">
        <v>15</v>
      </c>
      <c r="D92" s="209" t="s">
        <v>683</v>
      </c>
      <c r="E92" s="44"/>
      <c r="F92" s="39"/>
      <c r="G92" s="36"/>
      <c r="H92" s="36"/>
    </row>
    <row r="93" spans="1:8" ht="14.25" customHeight="1">
      <c r="A93" s="75" t="s">
        <v>45</v>
      </c>
      <c r="B93" s="75"/>
      <c r="C93" s="75"/>
      <c r="D93" s="75"/>
      <c r="E93" s="32">
        <f>MIN(100,IF(E86+E92&gt;100,100,E86+E87+E88+E89+E90+E91+E92))</f>
        <v>0</v>
      </c>
      <c r="F93" s="40">
        <f>MIN(100,IF(F86+F92&gt;100,100,F90+F87+F88+F89+F90+F91+F92))</f>
        <v>0</v>
      </c>
      <c r="G93" s="31"/>
      <c r="H93" s="31"/>
    </row>
    <row r="94" spans="1:8" ht="13.5" customHeight="1">
      <c r="A94" s="75" t="s">
        <v>95</v>
      </c>
      <c r="B94" s="75"/>
      <c r="C94" s="75"/>
      <c r="D94" s="75"/>
      <c r="E94" s="34">
        <f>E93*$C84</f>
        <v>0</v>
      </c>
      <c r="F94" s="34">
        <f>F93*$C84</f>
        <v>0</v>
      </c>
      <c r="G94" s="31"/>
      <c r="H94" s="31"/>
    </row>
    <row r="95" ht="16.5"/>
    <row r="96" spans="1:8" ht="41.25" customHeight="1">
      <c r="A96" s="56" t="s">
        <v>96</v>
      </c>
      <c r="B96" s="57" t="s">
        <v>97</v>
      </c>
      <c r="C96" s="57" t="s">
        <v>98</v>
      </c>
      <c r="D96" s="57" t="s">
        <v>99</v>
      </c>
      <c r="E96" s="80" t="s">
        <v>100</v>
      </c>
      <c r="F96" s="80"/>
      <c r="G96" s="81" t="s">
        <v>101</v>
      </c>
      <c r="H96" s="81"/>
    </row>
    <row r="97" spans="1:8" ht="42.75" customHeight="1">
      <c r="A97" s="18" t="s">
        <v>102</v>
      </c>
      <c r="B97" s="18">
        <v>100</v>
      </c>
      <c r="C97" s="59">
        <f>B97*0.1</f>
        <v>10</v>
      </c>
      <c r="D97" s="60">
        <f>$C97/3</f>
        <v>3.3333333333333335</v>
      </c>
      <c r="E97" s="82">
        <f>$C97/3</f>
        <v>3.3333333333333335</v>
      </c>
      <c r="F97" s="82"/>
      <c r="G97" s="82">
        <f>$C97/3</f>
        <v>3.3333333333333335</v>
      </c>
      <c r="H97" s="82"/>
    </row>
    <row r="98" ht="16.5" thickBot="1"/>
    <row r="99" spans="1:8" ht="42" customHeight="1" thickBot="1">
      <c r="A99" s="56" t="s">
        <v>96</v>
      </c>
      <c r="B99" s="57" t="s">
        <v>97</v>
      </c>
      <c r="C99" s="61" t="s">
        <v>103</v>
      </c>
      <c r="D99" s="62" t="s">
        <v>104</v>
      </c>
      <c r="E99" s="83" t="s">
        <v>105</v>
      </c>
      <c r="F99" s="83"/>
      <c r="G99" s="81" t="s">
        <v>106</v>
      </c>
      <c r="H99" s="81"/>
    </row>
    <row r="100" spans="1:8" ht="33">
      <c r="A100" s="18" t="s">
        <v>245</v>
      </c>
      <c r="B100" s="18">
        <v>100</v>
      </c>
      <c r="C100" s="59">
        <f>B100*0.05</f>
        <v>5</v>
      </c>
      <c r="D100" s="60">
        <f>$C100/3</f>
        <v>1.6666666666666667</v>
      </c>
      <c r="E100" s="82">
        <f>$C100/3</f>
        <v>1.6666666666666667</v>
      </c>
      <c r="F100" s="82"/>
      <c r="G100" s="82">
        <f>$C100/3</f>
        <v>1.6666666666666667</v>
      </c>
      <c r="H100" s="82"/>
    </row>
    <row r="101" ht="16.5"/>
    <row r="102" spans="1:8" ht="25.5">
      <c r="A102" s="84" t="s">
        <v>107</v>
      </c>
      <c r="B102" s="84"/>
      <c r="C102" s="84"/>
      <c r="D102" s="84"/>
      <c r="E102" s="84"/>
      <c r="F102" s="84"/>
      <c r="G102" s="84"/>
      <c r="H102" s="84"/>
    </row>
    <row r="103" spans="1:8" ht="33" customHeight="1">
      <c r="A103" s="85" t="s">
        <v>108</v>
      </c>
      <c r="B103" s="85"/>
      <c r="C103" s="85"/>
      <c r="D103" s="85"/>
      <c r="E103" s="85"/>
      <c r="F103" s="63" t="s">
        <v>9</v>
      </c>
      <c r="G103" s="63" t="s">
        <v>120</v>
      </c>
      <c r="H103" s="63" t="s">
        <v>109</v>
      </c>
    </row>
    <row r="104" spans="1:8" ht="27.75" customHeight="1">
      <c r="A104" s="74" t="s">
        <v>110</v>
      </c>
      <c r="B104" s="74"/>
      <c r="C104" s="74"/>
      <c r="D104" s="74"/>
      <c r="E104" s="74"/>
      <c r="F104" s="64">
        <f>E21+A58+E72+D97+D100</f>
        <v>5</v>
      </c>
      <c r="G104" s="65"/>
      <c r="H104" s="49"/>
    </row>
    <row r="105" spans="1:8" ht="27.75" customHeight="1">
      <c r="A105" s="74" t="s">
        <v>111</v>
      </c>
      <c r="B105" s="74"/>
      <c r="C105" s="74"/>
      <c r="D105" s="74"/>
      <c r="E105" s="74"/>
      <c r="F105" s="64">
        <f>E36+C58+E82+E97+E100</f>
        <v>5</v>
      </c>
      <c r="G105" s="65"/>
      <c r="H105" s="49"/>
    </row>
    <row r="106" spans="1:8" ht="27.75" customHeight="1">
      <c r="A106" s="74" t="s">
        <v>112</v>
      </c>
      <c r="B106" s="74"/>
      <c r="C106" s="74"/>
      <c r="D106" s="74"/>
      <c r="E106" s="74"/>
      <c r="F106" s="64">
        <f>E48+E58+E94+G97+G100</f>
        <v>5</v>
      </c>
      <c r="G106" s="65"/>
      <c r="H106" s="49"/>
    </row>
    <row r="107" spans="1:8" ht="23.25" customHeight="1">
      <c r="A107" s="86" t="s">
        <v>113</v>
      </c>
      <c r="B107" s="86"/>
      <c r="C107" s="86"/>
      <c r="D107" s="86"/>
      <c r="E107" s="86"/>
      <c r="F107" s="66">
        <f>F104+F105+F106</f>
        <v>15</v>
      </c>
      <c r="G107" s="67"/>
      <c r="H107" s="68"/>
    </row>
  </sheetData>
  <sheetProtection/>
  <mergeCells count="43">
    <mergeCell ref="A102:H102"/>
    <mergeCell ref="A103:E103"/>
    <mergeCell ref="A104:E104"/>
    <mergeCell ref="A105:E105"/>
    <mergeCell ref="A106:E106"/>
    <mergeCell ref="A107:E107"/>
    <mergeCell ref="G96:H96"/>
    <mergeCell ref="E97:F97"/>
    <mergeCell ref="G97:H97"/>
    <mergeCell ref="E99:F99"/>
    <mergeCell ref="G99:H99"/>
    <mergeCell ref="E100:F100"/>
    <mergeCell ref="G100:H100"/>
    <mergeCell ref="A72:D72"/>
    <mergeCell ref="A81:D81"/>
    <mergeCell ref="A82:D82"/>
    <mergeCell ref="A93:D93"/>
    <mergeCell ref="A94:D94"/>
    <mergeCell ref="E96:F96"/>
    <mergeCell ref="A58:B58"/>
    <mergeCell ref="C58:D58"/>
    <mergeCell ref="E58:H58"/>
    <mergeCell ref="A60:H60"/>
    <mergeCell ref="F61:G61"/>
    <mergeCell ref="A71:D71"/>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4.xml><?xml version="1.0" encoding="utf-8"?>
<worksheet xmlns="http://schemas.openxmlformats.org/spreadsheetml/2006/main" xmlns:r="http://schemas.openxmlformats.org/officeDocument/2006/relationships">
  <dimension ref="A1:H115"/>
  <sheetViews>
    <sheetView zoomScalePageLayoutView="0" workbookViewId="0" topLeftCell="A1">
      <selection activeCell="A1" sqref="A1"/>
    </sheetView>
  </sheetViews>
  <sheetFormatPr defaultColWidth="9.00390625" defaultRowHeight="16.5"/>
  <cols>
    <col min="1" max="1" width="11.625" style="1" customWidth="1"/>
    <col min="2" max="2" width="29.75390625" style="1" customWidth="1"/>
    <col min="3" max="3" width="9.50390625" style="1" customWidth="1"/>
    <col min="4" max="4" width="66.50390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684</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28.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MIN(100,IF(E5+E19&gt;100,100,E5+E6+E7+E8+E9+E10+E11+E12+E13+E14+E15+E16+E17+E18+E19))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57">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194" t="s">
        <v>8</v>
      </c>
      <c r="E51" s="11" t="s">
        <v>9</v>
      </c>
      <c r="F51" s="11" t="s">
        <v>120</v>
      </c>
      <c r="G51" s="12" t="s">
        <v>121</v>
      </c>
      <c r="H51" s="12" t="s">
        <v>122</v>
      </c>
    </row>
    <row r="52" spans="1:8" s="199" customFormat="1" ht="370.5">
      <c r="A52" s="195"/>
      <c r="B52" s="51" t="s">
        <v>641</v>
      </c>
      <c r="C52" s="195">
        <v>50</v>
      </c>
      <c r="D52" s="202" t="s">
        <v>642</v>
      </c>
      <c r="E52" s="197"/>
      <c r="F52" s="198"/>
      <c r="G52" s="73"/>
      <c r="H52" s="73"/>
    </row>
    <row r="53" spans="1:8" s="199" customFormat="1" ht="409.5">
      <c r="A53" s="280"/>
      <c r="B53" s="51" t="s">
        <v>643</v>
      </c>
      <c r="C53" s="280">
        <v>50</v>
      </c>
      <c r="D53" s="202" t="s">
        <v>644</v>
      </c>
      <c r="E53" s="200"/>
      <c r="F53" s="198"/>
      <c r="G53" s="73"/>
      <c r="H53" s="73"/>
    </row>
    <row r="54" spans="1:8" s="199" customFormat="1" ht="270.75">
      <c r="A54" s="280"/>
      <c r="B54" s="51" t="s">
        <v>645</v>
      </c>
      <c r="C54" s="280">
        <v>50</v>
      </c>
      <c r="D54" s="202" t="s">
        <v>646</v>
      </c>
      <c r="E54" s="200"/>
      <c r="F54" s="198"/>
      <c r="G54" s="73"/>
      <c r="H54" s="73"/>
    </row>
    <row r="55" spans="1:8" ht="14.25" customHeight="1">
      <c r="A55" s="75" t="s">
        <v>45</v>
      </c>
      <c r="B55" s="75"/>
      <c r="C55" s="75"/>
      <c r="D55" s="75"/>
      <c r="E55" s="32">
        <f>MIN(100,IF(E52+E54&gt;100,100,E52+E53+E54))</f>
        <v>0</v>
      </c>
      <c r="F55" s="32">
        <f>MIN(100,IF(F52+F54&gt;100,100,F52+F53+F54))</f>
        <v>0</v>
      </c>
      <c r="G55" s="31"/>
      <c r="H55" s="31"/>
    </row>
    <row r="56" spans="1:8" ht="13.5" customHeight="1">
      <c r="A56" s="75" t="s">
        <v>86</v>
      </c>
      <c r="B56" s="75"/>
      <c r="C56" s="75"/>
      <c r="D56" s="75"/>
      <c r="E56" s="47">
        <f>E55*0.15</f>
        <v>0</v>
      </c>
      <c r="F56" s="47">
        <f>F55*0.15</f>
        <v>0</v>
      </c>
      <c r="G56" s="48"/>
      <c r="H56" s="48"/>
    </row>
    <row r="57" spans="1:8" ht="21.75" customHeight="1">
      <c r="A57" s="77" t="s">
        <v>87</v>
      </c>
      <c r="B57" s="77"/>
      <c r="C57" s="77" t="s">
        <v>88</v>
      </c>
      <c r="D57" s="77"/>
      <c r="E57" s="77" t="s">
        <v>89</v>
      </c>
      <c r="F57" s="77"/>
      <c r="G57" s="77"/>
      <c r="H57" s="77"/>
    </row>
    <row r="58" spans="1:8" ht="14.2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
      <c r="D61" s="2" t="s">
        <v>280</v>
      </c>
      <c r="E61" s="6"/>
      <c r="F61" s="71" t="s">
        <v>92</v>
      </c>
      <c r="G61" s="71"/>
      <c r="H61" s="7">
        <f>C61+C76+C89</f>
        <v>0</v>
      </c>
    </row>
    <row r="62" spans="1:8" ht="66">
      <c r="A62" s="8" t="s">
        <v>5</v>
      </c>
      <c r="B62" s="11" t="s">
        <v>6</v>
      </c>
      <c r="C62" s="212" t="s">
        <v>7</v>
      </c>
      <c r="D62" s="194" t="s">
        <v>8</v>
      </c>
      <c r="E62" s="11" t="s">
        <v>9</v>
      </c>
      <c r="F62" s="8" t="s">
        <v>120</v>
      </c>
      <c r="G62" s="12" t="s">
        <v>121</v>
      </c>
      <c r="H62" s="12" t="s">
        <v>122</v>
      </c>
    </row>
    <row r="63" spans="1:8" ht="42.75">
      <c r="A63" s="13">
        <v>1</v>
      </c>
      <c r="B63" s="40" t="s">
        <v>685</v>
      </c>
      <c r="C63" s="267">
        <v>15</v>
      </c>
      <c r="D63" s="284" t="s">
        <v>686</v>
      </c>
      <c r="E63" s="285"/>
      <c r="F63" s="17"/>
      <c r="G63" s="18"/>
      <c r="H63" s="13"/>
    </row>
    <row r="64" spans="1:8" ht="85.5">
      <c r="A64" s="13">
        <v>2</v>
      </c>
      <c r="B64" s="51" t="s">
        <v>687</v>
      </c>
      <c r="C64" s="267">
        <v>15</v>
      </c>
      <c r="D64" s="286" t="s">
        <v>688</v>
      </c>
      <c r="E64" s="287"/>
      <c r="F64" s="17"/>
      <c r="G64" s="18"/>
      <c r="H64" s="13"/>
    </row>
    <row r="65" spans="1:8" ht="42.75">
      <c r="A65" s="13">
        <v>3</v>
      </c>
      <c r="B65" s="207" t="s">
        <v>689</v>
      </c>
      <c r="C65" s="267">
        <v>10</v>
      </c>
      <c r="D65" s="286" t="s">
        <v>690</v>
      </c>
      <c r="E65" s="287"/>
      <c r="F65" s="17"/>
      <c r="G65" s="18"/>
      <c r="H65" s="13"/>
    </row>
    <row r="66" spans="1:8" ht="42.75">
      <c r="A66" s="13">
        <v>4</v>
      </c>
      <c r="B66" s="51" t="s">
        <v>691</v>
      </c>
      <c r="C66" s="267">
        <v>20</v>
      </c>
      <c r="D66" s="286" t="s">
        <v>692</v>
      </c>
      <c r="E66" s="287"/>
      <c r="F66" s="17"/>
      <c r="G66" s="18"/>
      <c r="H66" s="13"/>
    </row>
    <row r="67" spans="1:8" ht="16.5">
      <c r="A67" s="13">
        <v>5</v>
      </c>
      <c r="B67" s="51" t="s">
        <v>693</v>
      </c>
      <c r="C67" s="267">
        <v>10</v>
      </c>
      <c r="D67" s="286" t="s">
        <v>694</v>
      </c>
      <c r="E67" s="287"/>
      <c r="F67" s="17"/>
      <c r="G67" s="18"/>
      <c r="H67" s="13"/>
    </row>
    <row r="68" spans="1:8" ht="57">
      <c r="A68" s="13">
        <v>6</v>
      </c>
      <c r="B68" s="51" t="s">
        <v>695</v>
      </c>
      <c r="C68" s="267">
        <v>20</v>
      </c>
      <c r="D68" s="286" t="s">
        <v>696</v>
      </c>
      <c r="E68" s="287"/>
      <c r="F68" s="17"/>
      <c r="G68" s="18"/>
      <c r="H68" s="31" t="s">
        <v>697</v>
      </c>
    </row>
    <row r="69" spans="1:8" ht="71.25">
      <c r="A69" s="13">
        <v>7</v>
      </c>
      <c r="B69" s="40" t="s">
        <v>698</v>
      </c>
      <c r="C69" s="267">
        <v>10</v>
      </c>
      <c r="D69" s="286" t="s">
        <v>699</v>
      </c>
      <c r="E69" s="287"/>
      <c r="F69" s="17"/>
      <c r="G69" s="18"/>
      <c r="H69" s="13"/>
    </row>
    <row r="70" spans="1:8" ht="42.75">
      <c r="A70" s="13">
        <v>8</v>
      </c>
      <c r="B70" s="51" t="s">
        <v>700</v>
      </c>
      <c r="C70" s="267">
        <v>20</v>
      </c>
      <c r="D70" s="286" t="s">
        <v>701</v>
      </c>
      <c r="E70" s="287"/>
      <c r="F70" s="17"/>
      <c r="G70" s="18"/>
      <c r="H70" s="13"/>
    </row>
    <row r="71" spans="1:8" ht="42.75">
      <c r="A71" s="13">
        <v>9</v>
      </c>
      <c r="B71" s="51" t="s">
        <v>702</v>
      </c>
      <c r="C71" s="267">
        <v>20</v>
      </c>
      <c r="D71" s="286" t="s">
        <v>703</v>
      </c>
      <c r="E71" s="287"/>
      <c r="F71" s="17"/>
      <c r="G71" s="18"/>
      <c r="H71" s="13"/>
    </row>
    <row r="72" spans="1:8" ht="16.5" thickBot="1">
      <c r="A72" s="13">
        <v>10</v>
      </c>
      <c r="B72" s="51" t="s">
        <v>290</v>
      </c>
      <c r="C72" s="267">
        <v>10</v>
      </c>
      <c r="D72" s="286" t="s">
        <v>704</v>
      </c>
      <c r="E72" s="288"/>
      <c r="F72" s="17"/>
      <c r="G72" s="18"/>
      <c r="H72" s="13"/>
    </row>
    <row r="73" spans="1:8" ht="14.25" customHeight="1">
      <c r="A73" s="75" t="s">
        <v>45</v>
      </c>
      <c r="B73" s="75"/>
      <c r="C73" s="75"/>
      <c r="D73" s="75"/>
      <c r="E73" s="32">
        <f>MIN(100,IF(E63+E72&gt;100,100,E63+E64+E65+E66+E67+E68+E69+E70+E71+E72))</f>
        <v>0</v>
      </c>
      <c r="F73" s="32">
        <f>MIN(100,IF(F63+F72&gt;100,100,F63+F64+F65+F66+F67+F68+F69+F70+F71+F72))</f>
        <v>0</v>
      </c>
      <c r="G73" s="31"/>
      <c r="H73" s="31"/>
    </row>
    <row r="74" spans="1:8" ht="13.5" customHeight="1">
      <c r="A74" s="75" t="s">
        <v>93</v>
      </c>
      <c r="B74" s="75"/>
      <c r="C74" s="75"/>
      <c r="D74" s="75"/>
      <c r="E74" s="34">
        <f>E73*$C61</f>
        <v>0</v>
      </c>
      <c r="F74" s="34">
        <f>F73*$C61</f>
        <v>0</v>
      </c>
      <c r="G74" s="31"/>
      <c r="H74" s="31"/>
    </row>
    <row r="75" ht="16.5" thickBot="1"/>
    <row r="76" spans="1:8" ht="16.5" thickBot="1">
      <c r="A76" s="3" t="s">
        <v>47</v>
      </c>
      <c r="B76" s="4"/>
      <c r="C76" s="5"/>
      <c r="D76" s="2" t="s">
        <v>280</v>
      </c>
      <c r="E76" s="6"/>
      <c r="F76" s="6"/>
      <c r="G76" s="6"/>
      <c r="H76" s="6"/>
    </row>
    <row r="77" spans="1:8" ht="66">
      <c r="A77" s="8" t="s">
        <v>5</v>
      </c>
      <c r="B77" s="8" t="s">
        <v>6</v>
      </c>
      <c r="C77" s="9" t="s">
        <v>7</v>
      </c>
      <c r="D77" s="10" t="s">
        <v>8</v>
      </c>
      <c r="E77" s="11" t="s">
        <v>9</v>
      </c>
      <c r="F77" s="8" t="s">
        <v>120</v>
      </c>
      <c r="G77" s="12" t="s">
        <v>121</v>
      </c>
      <c r="H77" s="12" t="s">
        <v>122</v>
      </c>
    </row>
    <row r="78" spans="1:8" ht="142.5">
      <c r="A78" s="35">
        <v>1</v>
      </c>
      <c r="B78" s="40" t="s">
        <v>705</v>
      </c>
      <c r="C78" s="236">
        <v>20</v>
      </c>
      <c r="D78" s="46" t="s">
        <v>706</v>
      </c>
      <c r="E78" s="38"/>
      <c r="F78" s="39"/>
      <c r="G78" s="36"/>
      <c r="H78" s="36"/>
    </row>
    <row r="79" spans="1:8" ht="213.75">
      <c r="A79" s="35">
        <v>2</v>
      </c>
      <c r="B79" s="40" t="s">
        <v>707</v>
      </c>
      <c r="C79" s="236">
        <v>20</v>
      </c>
      <c r="D79" s="46" t="s">
        <v>708</v>
      </c>
      <c r="E79" s="41"/>
      <c r="F79" s="39"/>
      <c r="G79" s="36"/>
      <c r="H79" s="40" t="s">
        <v>709</v>
      </c>
    </row>
    <row r="80" spans="1:8" ht="71.25">
      <c r="A80" s="35">
        <v>3</v>
      </c>
      <c r="B80" s="40" t="s">
        <v>710</v>
      </c>
      <c r="C80" s="236">
        <v>10</v>
      </c>
      <c r="D80" s="46" t="s">
        <v>711</v>
      </c>
      <c r="E80" s="41"/>
      <c r="F80" s="39"/>
      <c r="G80" s="36"/>
      <c r="H80" s="40" t="s">
        <v>709</v>
      </c>
    </row>
    <row r="81" spans="1:8" ht="57">
      <c r="A81" s="35">
        <v>4</v>
      </c>
      <c r="B81" s="40" t="s">
        <v>583</v>
      </c>
      <c r="C81" s="236">
        <v>20</v>
      </c>
      <c r="D81" s="46" t="s">
        <v>712</v>
      </c>
      <c r="E81" s="41"/>
      <c r="F81" s="39"/>
      <c r="G81" s="36"/>
      <c r="H81" s="36"/>
    </row>
    <row r="82" spans="1:8" ht="71.25">
      <c r="A82" s="35">
        <v>5</v>
      </c>
      <c r="B82" s="40" t="s">
        <v>713</v>
      </c>
      <c r="C82" s="236">
        <v>30</v>
      </c>
      <c r="D82" s="46" t="s">
        <v>714</v>
      </c>
      <c r="E82" s="41"/>
      <c r="F82" s="39"/>
      <c r="G82" s="36"/>
      <c r="H82" s="40" t="s">
        <v>709</v>
      </c>
    </row>
    <row r="83" spans="1:8" ht="42.75">
      <c r="A83" s="35">
        <v>6</v>
      </c>
      <c r="B83" s="40" t="s">
        <v>715</v>
      </c>
      <c r="C83" s="236">
        <v>20</v>
      </c>
      <c r="D83" s="46" t="s">
        <v>716</v>
      </c>
      <c r="E83" s="41"/>
      <c r="F83" s="39"/>
      <c r="G83" s="36"/>
      <c r="H83" s="36"/>
    </row>
    <row r="84" spans="1:8" ht="28.5">
      <c r="A84" s="35">
        <v>7</v>
      </c>
      <c r="B84" s="40" t="s">
        <v>717</v>
      </c>
      <c r="C84" s="236">
        <v>10</v>
      </c>
      <c r="D84" s="46" t="s">
        <v>718</v>
      </c>
      <c r="E84" s="41"/>
      <c r="F84" s="39"/>
      <c r="G84" s="36"/>
      <c r="H84" s="36"/>
    </row>
    <row r="85" spans="1:8" ht="16.5" thickBot="1">
      <c r="A85" s="35">
        <v>8</v>
      </c>
      <c r="B85" s="40" t="s">
        <v>290</v>
      </c>
      <c r="C85" s="236">
        <v>20</v>
      </c>
      <c r="D85" s="46" t="s">
        <v>719</v>
      </c>
      <c r="E85" s="44"/>
      <c r="F85" s="39"/>
      <c r="G85" s="36"/>
      <c r="H85" s="36"/>
    </row>
    <row r="86" spans="1:8" ht="14.25" customHeight="1">
      <c r="A86" s="75" t="s">
        <v>45</v>
      </c>
      <c r="B86" s="75"/>
      <c r="C86" s="75"/>
      <c r="D86" s="75"/>
      <c r="E86" s="32">
        <f>MIN(100,IF(E78+E85&gt;100,100,E78+E79+E80+E81+E82+E83+E84+E85))</f>
        <v>0</v>
      </c>
      <c r="F86" s="32">
        <f>MIN(100,IF(F78+F85&gt;100,100,F78+F79+F80+F81+F82+F83+F84+F85))</f>
        <v>0</v>
      </c>
      <c r="G86" s="31"/>
      <c r="H86" s="31"/>
    </row>
    <row r="87" spans="1:8" ht="13.5" customHeight="1">
      <c r="A87" s="75" t="s">
        <v>94</v>
      </c>
      <c r="B87" s="75"/>
      <c r="C87" s="75"/>
      <c r="D87" s="75"/>
      <c r="E87" s="34">
        <f>E86*$C76</f>
        <v>0</v>
      </c>
      <c r="F87" s="34">
        <f>F86*$C76</f>
        <v>0</v>
      </c>
      <c r="G87" s="31"/>
      <c r="H87" s="31"/>
    </row>
    <row r="88" ht="16.5" thickBot="1"/>
    <row r="89" spans="1:8" ht="16.5" thickBot="1">
      <c r="A89" s="45" t="s">
        <v>68</v>
      </c>
      <c r="B89" s="4"/>
      <c r="C89" s="50"/>
      <c r="D89" s="2" t="s">
        <v>280</v>
      </c>
      <c r="E89" s="6"/>
      <c r="F89" s="6"/>
      <c r="G89" s="6"/>
      <c r="H89" s="6"/>
    </row>
    <row r="90" spans="1:8" ht="66">
      <c r="A90" s="8" t="s">
        <v>5</v>
      </c>
      <c r="B90" s="8" t="s">
        <v>6</v>
      </c>
      <c r="C90" s="9" t="s">
        <v>7</v>
      </c>
      <c r="D90" s="10" t="s">
        <v>8</v>
      </c>
      <c r="E90" s="11" t="s">
        <v>9</v>
      </c>
      <c r="F90" s="8" t="s">
        <v>120</v>
      </c>
      <c r="G90" s="12" t="s">
        <v>121</v>
      </c>
      <c r="H90" s="12" t="s">
        <v>122</v>
      </c>
    </row>
    <row r="91" spans="1:8" ht="42.75">
      <c r="A91" s="35">
        <v>1</v>
      </c>
      <c r="B91" s="40" t="s">
        <v>720</v>
      </c>
      <c r="C91" s="236">
        <v>10</v>
      </c>
      <c r="D91" s="46" t="s">
        <v>721</v>
      </c>
      <c r="E91" s="38"/>
      <c r="F91" s="39"/>
      <c r="G91" s="36"/>
      <c r="H91" s="36"/>
    </row>
    <row r="92" spans="1:8" ht="71.25">
      <c r="A92" s="35">
        <v>2</v>
      </c>
      <c r="B92" s="40" t="s">
        <v>722</v>
      </c>
      <c r="C92" s="236">
        <v>20</v>
      </c>
      <c r="D92" s="46" t="s">
        <v>723</v>
      </c>
      <c r="E92" s="41"/>
      <c r="F92" s="39"/>
      <c r="G92" s="36"/>
      <c r="H92" s="36"/>
    </row>
    <row r="93" spans="1:8" ht="71.25">
      <c r="A93" s="35">
        <v>3</v>
      </c>
      <c r="B93" s="40" t="s">
        <v>724</v>
      </c>
      <c r="C93" s="236">
        <v>10</v>
      </c>
      <c r="D93" s="46" t="s">
        <v>725</v>
      </c>
      <c r="E93" s="41"/>
      <c r="F93" s="39"/>
      <c r="G93" s="36"/>
      <c r="H93" s="36"/>
    </row>
    <row r="94" spans="1:8" ht="16.5">
      <c r="A94" s="35">
        <v>4</v>
      </c>
      <c r="B94" s="40" t="s">
        <v>726</v>
      </c>
      <c r="C94" s="236">
        <v>10</v>
      </c>
      <c r="D94" s="46" t="s">
        <v>727</v>
      </c>
      <c r="E94" s="41"/>
      <c r="F94" s="39"/>
      <c r="G94" s="36"/>
      <c r="H94" s="36"/>
    </row>
    <row r="95" spans="1:8" ht="42.75">
      <c r="A95" s="35">
        <v>5</v>
      </c>
      <c r="B95" s="40" t="s">
        <v>728</v>
      </c>
      <c r="C95" s="236">
        <v>10</v>
      </c>
      <c r="D95" s="46" t="s">
        <v>729</v>
      </c>
      <c r="E95" s="41"/>
      <c r="F95" s="39"/>
      <c r="G95" s="36"/>
      <c r="H95" s="36"/>
    </row>
    <row r="96" spans="1:8" ht="42.75">
      <c r="A96" s="35">
        <v>6</v>
      </c>
      <c r="B96" s="40" t="s">
        <v>730</v>
      </c>
      <c r="C96" s="236">
        <v>20</v>
      </c>
      <c r="D96" s="46" t="s">
        <v>731</v>
      </c>
      <c r="E96" s="41"/>
      <c r="F96" s="39"/>
      <c r="G96" s="36"/>
      <c r="H96" s="36"/>
    </row>
    <row r="97" spans="1:8" ht="57">
      <c r="A97" s="35">
        <v>7</v>
      </c>
      <c r="B97" s="40" t="s">
        <v>732</v>
      </c>
      <c r="C97" s="236">
        <v>20</v>
      </c>
      <c r="D97" s="46" t="s">
        <v>733</v>
      </c>
      <c r="E97" s="41"/>
      <c r="F97" s="39"/>
      <c r="G97" s="36"/>
      <c r="H97" s="36"/>
    </row>
    <row r="98" spans="1:8" ht="42.75">
      <c r="A98" s="35">
        <v>8</v>
      </c>
      <c r="B98" s="40" t="s">
        <v>734</v>
      </c>
      <c r="C98" s="236">
        <v>20</v>
      </c>
      <c r="D98" s="46" t="s">
        <v>735</v>
      </c>
      <c r="E98" s="41"/>
      <c r="F98" s="39"/>
      <c r="G98" s="36"/>
      <c r="H98" s="36"/>
    </row>
    <row r="99" spans="1:8" ht="16.5">
      <c r="A99" s="35">
        <v>9</v>
      </c>
      <c r="B99" s="40" t="s">
        <v>736</v>
      </c>
      <c r="C99" s="236">
        <v>10</v>
      </c>
      <c r="D99" s="46" t="s">
        <v>737</v>
      </c>
      <c r="E99" s="41"/>
      <c r="F99" s="39"/>
      <c r="G99" s="36"/>
      <c r="H99" s="36"/>
    </row>
    <row r="100" spans="1:8" ht="28.5">
      <c r="A100" s="35">
        <v>10</v>
      </c>
      <c r="B100" s="40" t="s">
        <v>290</v>
      </c>
      <c r="C100" s="236">
        <v>20</v>
      </c>
      <c r="D100" s="46" t="s">
        <v>738</v>
      </c>
      <c r="E100" s="44"/>
      <c r="F100" s="39"/>
      <c r="G100" s="36"/>
      <c r="H100" s="36"/>
    </row>
    <row r="101" spans="1:8" ht="14.25" customHeight="1">
      <c r="A101" s="75" t="s">
        <v>45</v>
      </c>
      <c r="B101" s="75"/>
      <c r="C101" s="75"/>
      <c r="D101" s="75"/>
      <c r="E101" s="32">
        <f>MIN(100,IF(E91+E100&gt;100,100,E91+E92+E93+E94+E95+E96+E97+E98+E99+E100))</f>
        <v>0</v>
      </c>
      <c r="F101" s="32">
        <f>MIN(100,IF(F91+F100&gt;100,100,F91+F92+F93+F94+F95+F96+F97+F98+F99+F100))</f>
        <v>0</v>
      </c>
      <c r="G101" s="31"/>
      <c r="H101" s="31"/>
    </row>
    <row r="102" spans="1:8" ht="13.5" customHeight="1">
      <c r="A102" s="75" t="s">
        <v>95</v>
      </c>
      <c r="B102" s="75"/>
      <c r="C102" s="75"/>
      <c r="D102" s="75"/>
      <c r="E102" s="34">
        <f>E101*$C89</f>
        <v>0</v>
      </c>
      <c r="F102" s="34">
        <f>F101*$C89</f>
        <v>0</v>
      </c>
      <c r="G102" s="31"/>
      <c r="H102" s="31"/>
    </row>
    <row r="103" ht="16.5"/>
    <row r="104" spans="1:8" ht="41.25" customHeight="1">
      <c r="A104" s="56" t="s">
        <v>96</v>
      </c>
      <c r="B104" s="57" t="s">
        <v>97</v>
      </c>
      <c r="C104" s="57" t="s">
        <v>98</v>
      </c>
      <c r="D104" s="57" t="s">
        <v>99</v>
      </c>
      <c r="E104" s="80" t="s">
        <v>100</v>
      </c>
      <c r="F104" s="80"/>
      <c r="G104" s="81" t="s">
        <v>101</v>
      </c>
      <c r="H104" s="81"/>
    </row>
    <row r="105" spans="1:8" ht="42.75" customHeight="1">
      <c r="A105" s="18" t="s">
        <v>102</v>
      </c>
      <c r="B105" s="18">
        <v>100</v>
      </c>
      <c r="C105" s="59">
        <f>B105*0.1</f>
        <v>10</v>
      </c>
      <c r="D105" s="60">
        <f>$C105/3</f>
        <v>3.3333333333333335</v>
      </c>
      <c r="E105" s="82">
        <f>$C105/3</f>
        <v>3.3333333333333335</v>
      </c>
      <c r="F105" s="82"/>
      <c r="G105" s="82">
        <f>$C105/3</f>
        <v>3.3333333333333335</v>
      </c>
      <c r="H105" s="82"/>
    </row>
    <row r="106" ht="16.5"/>
    <row r="107" spans="1:8" ht="42" customHeight="1">
      <c r="A107" s="56" t="s">
        <v>96</v>
      </c>
      <c r="B107" s="57" t="s">
        <v>97</v>
      </c>
      <c r="C107" s="246" t="s">
        <v>103</v>
      </c>
      <c r="D107" s="57" t="s">
        <v>104</v>
      </c>
      <c r="E107" s="80" t="s">
        <v>105</v>
      </c>
      <c r="F107" s="80"/>
      <c r="G107" s="81" t="s">
        <v>106</v>
      </c>
      <c r="H107" s="81"/>
    </row>
    <row r="108" spans="1:8" ht="33">
      <c r="A108" s="18" t="s">
        <v>245</v>
      </c>
      <c r="B108" s="18">
        <v>100</v>
      </c>
      <c r="C108" s="59">
        <f>B108*0.05</f>
        <v>5</v>
      </c>
      <c r="D108" s="60">
        <f>$C108/3</f>
        <v>1.6666666666666667</v>
      </c>
      <c r="E108" s="82">
        <f>$C108/3</f>
        <v>1.6666666666666667</v>
      </c>
      <c r="F108" s="82"/>
      <c r="G108" s="82">
        <f>$C108/3</f>
        <v>1.6666666666666667</v>
      </c>
      <c r="H108" s="82"/>
    </row>
    <row r="109" ht="16.5"/>
    <row r="110" spans="1:8" ht="25.5">
      <c r="A110" s="84" t="s">
        <v>107</v>
      </c>
      <c r="B110" s="84"/>
      <c r="C110" s="84"/>
      <c r="D110" s="84"/>
      <c r="E110" s="84"/>
      <c r="F110" s="84"/>
      <c r="G110" s="84"/>
      <c r="H110" s="84"/>
    </row>
    <row r="111" spans="1:8" ht="33" customHeight="1">
      <c r="A111" s="85" t="s">
        <v>108</v>
      </c>
      <c r="B111" s="85"/>
      <c r="C111" s="85"/>
      <c r="D111" s="85"/>
      <c r="E111" s="85"/>
      <c r="F111" s="63" t="s">
        <v>9</v>
      </c>
      <c r="G111" s="63" t="s">
        <v>120</v>
      </c>
      <c r="H111" s="63" t="s">
        <v>109</v>
      </c>
    </row>
    <row r="112" spans="1:8" ht="27.75" customHeight="1">
      <c r="A112" s="74" t="s">
        <v>110</v>
      </c>
      <c r="B112" s="74"/>
      <c r="C112" s="74"/>
      <c r="D112" s="74"/>
      <c r="E112" s="74"/>
      <c r="F112" s="64">
        <f>E21+A58+E74+D105+D108</f>
        <v>5</v>
      </c>
      <c r="G112" s="65"/>
      <c r="H112" s="49"/>
    </row>
    <row r="113" spans="1:8" ht="27.75" customHeight="1">
      <c r="A113" s="74" t="s">
        <v>111</v>
      </c>
      <c r="B113" s="74"/>
      <c r="C113" s="74"/>
      <c r="D113" s="74"/>
      <c r="E113" s="74"/>
      <c r="F113" s="64">
        <f>E36+C58+E87+E105+E108</f>
        <v>5</v>
      </c>
      <c r="G113" s="65"/>
      <c r="H113" s="49"/>
    </row>
    <row r="114" spans="1:8" ht="27.75" customHeight="1">
      <c r="A114" s="74" t="s">
        <v>112</v>
      </c>
      <c r="B114" s="74"/>
      <c r="C114" s="74"/>
      <c r="D114" s="74"/>
      <c r="E114" s="74"/>
      <c r="F114" s="64">
        <f>E48+E58+E102+G105+G108</f>
        <v>5</v>
      </c>
      <c r="G114" s="65"/>
      <c r="H114" s="49"/>
    </row>
    <row r="115" spans="1:8" ht="23.25" customHeight="1">
      <c r="A115" s="86" t="s">
        <v>113</v>
      </c>
      <c r="B115" s="86"/>
      <c r="C115" s="86"/>
      <c r="D115" s="86"/>
      <c r="E115" s="86"/>
      <c r="F115" s="66">
        <f>F112+F113+F114</f>
        <v>15</v>
      </c>
      <c r="G115" s="67"/>
      <c r="H115" s="68"/>
    </row>
  </sheetData>
  <sheetProtection/>
  <mergeCells count="43">
    <mergeCell ref="A110:H110"/>
    <mergeCell ref="A111:E111"/>
    <mergeCell ref="A112:E112"/>
    <mergeCell ref="A113:E113"/>
    <mergeCell ref="A114:E114"/>
    <mergeCell ref="A115:E115"/>
    <mergeCell ref="G104:H104"/>
    <mergeCell ref="E105:F105"/>
    <mergeCell ref="G105:H105"/>
    <mergeCell ref="E107:F107"/>
    <mergeCell ref="G107:H107"/>
    <mergeCell ref="E108:F108"/>
    <mergeCell ref="G108:H108"/>
    <mergeCell ref="A74:D74"/>
    <mergeCell ref="A86:D86"/>
    <mergeCell ref="A87:D87"/>
    <mergeCell ref="A101:D101"/>
    <mergeCell ref="A102:D102"/>
    <mergeCell ref="E104:F104"/>
    <mergeCell ref="A58:B58"/>
    <mergeCell ref="C58:D58"/>
    <mergeCell ref="E58:H58"/>
    <mergeCell ref="A60:H60"/>
    <mergeCell ref="F61:G61"/>
    <mergeCell ref="A73:D73"/>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portrait" paperSize="9"/>
  <headerFooter>
    <oddFooter>&amp;C第 &amp;P 頁，共 &amp;N 頁</oddFooter>
  </headerFooter>
</worksheet>
</file>

<file path=xl/worksheets/sheet15.xml><?xml version="1.0" encoding="utf-8"?>
<worksheet xmlns="http://schemas.openxmlformats.org/spreadsheetml/2006/main" xmlns:r="http://schemas.openxmlformats.org/officeDocument/2006/relationships">
  <dimension ref="A1:H102"/>
  <sheetViews>
    <sheetView zoomScalePageLayoutView="0" workbookViewId="0" topLeftCell="A1">
      <selection activeCell="A1" sqref="A1"/>
    </sheetView>
  </sheetViews>
  <sheetFormatPr defaultColWidth="9.00390625" defaultRowHeight="16.5"/>
  <cols>
    <col min="1" max="1" width="11.625" style="1" customWidth="1"/>
    <col min="2" max="2" width="33.625" style="1" customWidth="1"/>
    <col min="3" max="3" width="9.50390625" style="1" customWidth="1"/>
    <col min="4" max="4" width="65.25390625" style="1" customWidth="1"/>
    <col min="5" max="5" width="12.375" style="1" customWidth="1"/>
    <col min="6" max="6" width="10.25390625" style="1" customWidth="1"/>
    <col min="7" max="7" width="9.125" style="1" customWidth="1"/>
    <col min="8" max="8" width="7.50390625" style="1" customWidth="1"/>
    <col min="9" max="16384" width="10.00390625" style="1" customWidth="1"/>
  </cols>
  <sheetData>
    <row r="1" spans="1:8" ht="21">
      <c r="A1" s="69" t="s">
        <v>739</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108.75" customHeight="1">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481</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28.5">
      <c r="A16" s="72"/>
      <c r="B16" s="40" t="s">
        <v>37</v>
      </c>
      <c r="C16" s="205"/>
      <c r="D16" s="210" t="s">
        <v>38</v>
      </c>
      <c r="E16" s="26"/>
      <c r="F16" s="27"/>
      <c r="G16" s="28"/>
      <c r="H16" s="74"/>
    </row>
    <row r="17" spans="1:8" ht="28.5">
      <c r="A17" s="72"/>
      <c r="B17" s="40" t="s">
        <v>39</v>
      </c>
      <c r="C17" s="205"/>
      <c r="D17" s="210" t="s">
        <v>40</v>
      </c>
      <c r="E17" s="26"/>
      <c r="F17" s="27"/>
      <c r="G17" s="28"/>
      <c r="H17" s="74"/>
    </row>
    <row r="18" spans="1:8" ht="28.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MIN(100,IF(E5+E19&gt;100,100,E5+E6+E7+E8+E9+E10+E11+E12+E13+E14+E15+E16+E17+E18+E19))</f>
        <v>0</v>
      </c>
      <c r="F20" s="33">
        <f>MIN(100,IF(F5+F19&gt;100,100,F9+F6+F7+F8+F9+F10+F11+F12+F13+F14+F15+F16+F17+F18+F19))</f>
        <v>0</v>
      </c>
      <c r="G20" s="31"/>
      <c r="H20" s="31"/>
    </row>
    <row r="21" spans="1:8" ht="22.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57">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71.2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98" customHeight="1">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194" t="s">
        <v>8</v>
      </c>
      <c r="E51" s="11" t="s">
        <v>9</v>
      </c>
      <c r="F51" s="11" t="s">
        <v>120</v>
      </c>
      <c r="G51" s="12" t="s">
        <v>121</v>
      </c>
      <c r="H51" s="12" t="s">
        <v>122</v>
      </c>
    </row>
    <row r="52" spans="1:8" s="199" customFormat="1" ht="370.5">
      <c r="A52" s="195">
        <v>1</v>
      </c>
      <c r="B52" s="51" t="s">
        <v>641</v>
      </c>
      <c r="C52" s="195">
        <v>50</v>
      </c>
      <c r="D52" s="202" t="s">
        <v>642</v>
      </c>
      <c r="E52" s="197"/>
      <c r="F52" s="198"/>
      <c r="G52" s="73"/>
      <c r="H52" s="73"/>
    </row>
    <row r="53" spans="1:8" s="199" customFormat="1" ht="409.5">
      <c r="A53" s="195">
        <v>2</v>
      </c>
      <c r="B53" s="51" t="s">
        <v>643</v>
      </c>
      <c r="C53" s="280">
        <v>50</v>
      </c>
      <c r="D53" s="202" t="s">
        <v>644</v>
      </c>
      <c r="E53" s="200"/>
      <c r="F53" s="198"/>
      <c r="G53" s="73"/>
      <c r="H53" s="73"/>
    </row>
    <row r="54" spans="1:8" s="199" customFormat="1" ht="270.75">
      <c r="A54" s="195">
        <v>3</v>
      </c>
      <c r="B54" s="51" t="s">
        <v>645</v>
      </c>
      <c r="C54" s="280">
        <v>50</v>
      </c>
      <c r="D54" s="202" t="s">
        <v>646</v>
      </c>
      <c r="E54" s="200"/>
      <c r="F54" s="198"/>
      <c r="G54" s="73"/>
      <c r="H54" s="73"/>
    </row>
    <row r="55" spans="1:8" ht="14.25" customHeight="1">
      <c r="A55" s="75" t="s">
        <v>45</v>
      </c>
      <c r="B55" s="75"/>
      <c r="C55" s="75"/>
      <c r="D55" s="75"/>
      <c r="E55" s="32">
        <f>MIN(100,IF(E52+E54&gt;100,100,E52+E53+E54))</f>
        <v>0</v>
      </c>
      <c r="F55" s="32">
        <f>MIN(100,IF(F52+F54&gt;100,100,F52+F53+F54))</f>
        <v>0</v>
      </c>
      <c r="G55" s="31"/>
      <c r="H55" s="31"/>
    </row>
    <row r="56" spans="1:8" ht="13.5" customHeight="1">
      <c r="A56" s="75" t="s">
        <v>86</v>
      </c>
      <c r="B56" s="75"/>
      <c r="C56" s="75"/>
      <c r="D56" s="75"/>
      <c r="E56" s="47">
        <f>E55*0.15</f>
        <v>0</v>
      </c>
      <c r="F56" s="47">
        <f>F55*0.15</f>
        <v>0</v>
      </c>
      <c r="G56" s="48"/>
      <c r="H56" s="48"/>
    </row>
    <row r="57" spans="1:8" ht="21.75" customHeight="1">
      <c r="A57" s="77" t="s">
        <v>87</v>
      </c>
      <c r="B57" s="77"/>
      <c r="C57" s="77" t="s">
        <v>88</v>
      </c>
      <c r="D57" s="77"/>
      <c r="E57" s="77" t="s">
        <v>89</v>
      </c>
      <c r="F57" s="77"/>
      <c r="G57" s="77"/>
      <c r="H57" s="77"/>
    </row>
    <row r="58" spans="1:8" ht="14.2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
      <c r="D61" s="2" t="s">
        <v>280</v>
      </c>
      <c r="E61" s="6"/>
      <c r="F61" s="71" t="s">
        <v>92</v>
      </c>
      <c r="G61" s="71"/>
      <c r="H61" s="7">
        <f>C61+C72+C81</f>
        <v>0</v>
      </c>
    </row>
    <row r="62" spans="1:8" ht="66">
      <c r="A62" s="8" t="s">
        <v>5</v>
      </c>
      <c r="B62" s="8" t="s">
        <v>6</v>
      </c>
      <c r="C62" s="9" t="s">
        <v>7</v>
      </c>
      <c r="D62" s="10" t="s">
        <v>8</v>
      </c>
      <c r="E62" s="11" t="s">
        <v>9</v>
      </c>
      <c r="F62" s="8" t="s">
        <v>120</v>
      </c>
      <c r="G62" s="12" t="s">
        <v>121</v>
      </c>
      <c r="H62" s="12" t="s">
        <v>122</v>
      </c>
    </row>
    <row r="63" spans="1:8" ht="31.5">
      <c r="A63" s="13">
        <v>1</v>
      </c>
      <c r="B63" s="289" t="s">
        <v>740</v>
      </c>
      <c r="C63" s="13">
        <v>40</v>
      </c>
      <c r="D63" s="209" t="s">
        <v>741</v>
      </c>
      <c r="E63" s="16"/>
      <c r="F63" s="17"/>
      <c r="G63" s="18"/>
      <c r="H63" s="13"/>
    </row>
    <row r="64" spans="1:8" ht="100.5">
      <c r="A64" s="13">
        <v>2</v>
      </c>
      <c r="B64" s="289" t="s">
        <v>742</v>
      </c>
      <c r="C64" s="13">
        <v>20</v>
      </c>
      <c r="D64" s="209" t="s">
        <v>743</v>
      </c>
      <c r="E64" s="21"/>
      <c r="F64" s="17"/>
      <c r="G64" s="18"/>
      <c r="H64" s="13"/>
    </row>
    <row r="65" spans="1:8" ht="114.75">
      <c r="A65" s="13">
        <v>3</v>
      </c>
      <c r="B65" s="290" t="s">
        <v>326</v>
      </c>
      <c r="C65" s="13">
        <v>20</v>
      </c>
      <c r="D65" s="209" t="s">
        <v>744</v>
      </c>
      <c r="E65" s="21"/>
      <c r="F65" s="17"/>
      <c r="G65" s="18"/>
      <c r="H65" s="13"/>
    </row>
    <row r="66" spans="1:8" ht="72">
      <c r="A66" s="13">
        <v>4</v>
      </c>
      <c r="B66" s="291" t="s">
        <v>745</v>
      </c>
      <c r="C66" s="13">
        <v>40</v>
      </c>
      <c r="D66" s="209" t="s">
        <v>746</v>
      </c>
      <c r="E66" s="21"/>
      <c r="F66" s="17"/>
      <c r="G66" s="18"/>
      <c r="H66" s="13"/>
    </row>
    <row r="67" spans="1:8" ht="59.25">
      <c r="A67" s="13">
        <v>5</v>
      </c>
      <c r="B67" s="292" t="s">
        <v>747</v>
      </c>
      <c r="C67" s="293">
        <v>20</v>
      </c>
      <c r="D67" s="224" t="s">
        <v>748</v>
      </c>
      <c r="E67" s="21"/>
      <c r="F67" s="17"/>
      <c r="G67" s="18"/>
      <c r="H67" s="13"/>
    </row>
    <row r="68" spans="1:8" ht="16.5" thickBot="1">
      <c r="A68" s="13">
        <v>6</v>
      </c>
      <c r="B68" s="294" t="s">
        <v>290</v>
      </c>
      <c r="C68" s="295">
        <v>10</v>
      </c>
      <c r="D68" s="254" t="s">
        <v>749</v>
      </c>
      <c r="E68" s="30"/>
      <c r="F68" s="17"/>
      <c r="G68" s="18"/>
      <c r="H68" s="13"/>
    </row>
    <row r="69" spans="1:8" ht="14.25" customHeight="1">
      <c r="A69" s="75" t="s">
        <v>45</v>
      </c>
      <c r="B69" s="75"/>
      <c r="C69" s="75"/>
      <c r="D69" s="75"/>
      <c r="E69" s="32">
        <f>MIN(100,IF(E63+E68&gt;100,100,E63+E64+E65+E66+E67+E68))</f>
        <v>0</v>
      </c>
      <c r="F69" s="32">
        <f>MIN(100,IF(F63+F68&gt;100,100,F63+F64+F65+F66+F67+F68))</f>
        <v>0</v>
      </c>
      <c r="G69" s="31"/>
      <c r="H69" s="31"/>
    </row>
    <row r="70" spans="1:8" ht="13.5" customHeight="1">
      <c r="A70" s="75" t="s">
        <v>93</v>
      </c>
      <c r="B70" s="75"/>
      <c r="C70" s="75"/>
      <c r="D70" s="75"/>
      <c r="E70" s="34">
        <f>E69*$C61</f>
        <v>0</v>
      </c>
      <c r="F70" s="34">
        <f>F69*$C61</f>
        <v>0</v>
      </c>
      <c r="G70" s="31"/>
      <c r="H70" s="31"/>
    </row>
    <row r="71" ht="16.5" thickBot="1"/>
    <row r="72" spans="1:8" ht="16.5" thickBot="1">
      <c r="A72" s="3" t="s">
        <v>47</v>
      </c>
      <c r="B72" s="4"/>
      <c r="C72" s="5"/>
      <c r="D72" s="2" t="s">
        <v>280</v>
      </c>
      <c r="E72" s="6"/>
      <c r="F72" s="6"/>
      <c r="G72" s="6"/>
      <c r="H72" s="6"/>
    </row>
    <row r="73" spans="1:8" ht="58.5" customHeight="1" thickBot="1">
      <c r="A73" s="8" t="s">
        <v>5</v>
      </c>
      <c r="B73" s="8" t="s">
        <v>6</v>
      </c>
      <c r="C73" s="212" t="s">
        <v>7</v>
      </c>
      <c r="D73" s="194" t="s">
        <v>8</v>
      </c>
      <c r="E73" s="11" t="s">
        <v>9</v>
      </c>
      <c r="F73" s="8" t="s">
        <v>120</v>
      </c>
      <c r="G73" s="12" t="s">
        <v>121</v>
      </c>
      <c r="H73" s="12" t="s">
        <v>122</v>
      </c>
    </row>
    <row r="74" spans="1:8" ht="35.25" customHeight="1">
      <c r="A74" s="35">
        <v>1</v>
      </c>
      <c r="B74" s="296" t="s">
        <v>750</v>
      </c>
      <c r="C74" s="297">
        <v>40</v>
      </c>
      <c r="D74" s="298" t="s">
        <v>751</v>
      </c>
      <c r="E74" s="38"/>
      <c r="F74" s="39"/>
      <c r="G74" s="36"/>
      <c r="H74" s="36"/>
    </row>
    <row r="75" spans="1:8" ht="28.5">
      <c r="A75" s="35">
        <v>2</v>
      </c>
      <c r="B75" s="299" t="s">
        <v>752</v>
      </c>
      <c r="C75" s="297">
        <v>30</v>
      </c>
      <c r="D75" s="300" t="s">
        <v>753</v>
      </c>
      <c r="E75" s="41"/>
      <c r="F75" s="39"/>
      <c r="G75" s="36"/>
      <c r="H75" s="36"/>
    </row>
    <row r="76" spans="1:8" ht="57.75">
      <c r="A76" s="35">
        <v>3</v>
      </c>
      <c r="B76" s="296" t="s">
        <v>754</v>
      </c>
      <c r="C76" s="297">
        <v>60</v>
      </c>
      <c r="D76" s="300" t="s">
        <v>755</v>
      </c>
      <c r="E76" s="41"/>
      <c r="F76" s="39"/>
      <c r="G76" s="36"/>
      <c r="H76" s="36"/>
    </row>
    <row r="77" spans="1:8" ht="16.5" thickBot="1">
      <c r="A77" s="35">
        <v>4</v>
      </c>
      <c r="B77" s="301" t="s">
        <v>290</v>
      </c>
      <c r="C77" s="297">
        <v>20</v>
      </c>
      <c r="D77" s="300" t="s">
        <v>756</v>
      </c>
      <c r="E77" s="44"/>
      <c r="F77" s="39"/>
      <c r="G77" s="36"/>
      <c r="H77" s="36"/>
    </row>
    <row r="78" spans="1:8" ht="14.25" customHeight="1">
      <c r="A78" s="75" t="s">
        <v>45</v>
      </c>
      <c r="B78" s="75"/>
      <c r="C78" s="75"/>
      <c r="D78" s="75"/>
      <c r="E78" s="32">
        <f>MIN(100,IF(E74+E77&gt;100,100,E74+E75+E76+E77))</f>
        <v>0</v>
      </c>
      <c r="F78" s="32">
        <f>MIN(100,IF(F74+F77&gt;100,100,F74+F75+F76+F77))</f>
        <v>0</v>
      </c>
      <c r="G78" s="31"/>
      <c r="H78" s="31"/>
    </row>
    <row r="79" spans="1:8" ht="13.5" customHeight="1">
      <c r="A79" s="75" t="s">
        <v>94</v>
      </c>
      <c r="B79" s="75"/>
      <c r="C79" s="75"/>
      <c r="D79" s="75"/>
      <c r="E79" s="34">
        <f>E78*$C72</f>
        <v>0</v>
      </c>
      <c r="F79" s="34">
        <f>F78*$C72</f>
        <v>0</v>
      </c>
      <c r="G79" s="31"/>
      <c r="H79" s="31"/>
    </row>
    <row r="80" ht="16.5" thickBot="1"/>
    <row r="81" spans="1:8" ht="16.5" thickBot="1">
      <c r="A81" s="45" t="s">
        <v>68</v>
      </c>
      <c r="B81" s="4"/>
      <c r="C81" s="5"/>
      <c r="D81" s="2" t="s">
        <v>280</v>
      </c>
      <c r="E81" s="6"/>
      <c r="F81" s="6"/>
      <c r="G81" s="6"/>
      <c r="H81" s="6"/>
    </row>
    <row r="82" spans="1:8" ht="66">
      <c r="A82" s="8" t="s">
        <v>5</v>
      </c>
      <c r="B82" s="8" t="s">
        <v>6</v>
      </c>
      <c r="C82" s="9" t="s">
        <v>7</v>
      </c>
      <c r="D82" s="10" t="s">
        <v>8</v>
      </c>
      <c r="E82" s="11" t="s">
        <v>9</v>
      </c>
      <c r="F82" s="8" t="s">
        <v>120</v>
      </c>
      <c r="G82" s="12" t="s">
        <v>121</v>
      </c>
      <c r="H82" s="12" t="s">
        <v>122</v>
      </c>
    </row>
    <row r="83" spans="1:8" ht="72">
      <c r="A83" s="271">
        <v>1</v>
      </c>
      <c r="B83" s="302" t="s">
        <v>757</v>
      </c>
      <c r="C83" s="293">
        <v>30</v>
      </c>
      <c r="D83" s="37" t="s">
        <v>758</v>
      </c>
      <c r="E83" s="38"/>
      <c r="F83" s="39"/>
      <c r="G83" s="36"/>
      <c r="H83" s="36"/>
    </row>
    <row r="84" spans="1:8" ht="33">
      <c r="A84" s="271">
        <v>2</v>
      </c>
      <c r="B84" s="303" t="s">
        <v>759</v>
      </c>
      <c r="C84" s="279">
        <v>30</v>
      </c>
      <c r="D84" s="304" t="s">
        <v>760</v>
      </c>
      <c r="E84" s="41"/>
      <c r="F84" s="39"/>
      <c r="G84" s="36"/>
      <c r="H84" s="36"/>
    </row>
    <row r="85" spans="1:8" ht="114.75">
      <c r="A85" s="271">
        <v>3</v>
      </c>
      <c r="B85" s="305" t="s">
        <v>761</v>
      </c>
      <c r="C85" s="295">
        <v>40</v>
      </c>
      <c r="D85" s="276" t="s">
        <v>762</v>
      </c>
      <c r="E85" s="41"/>
      <c r="F85" s="39"/>
      <c r="G85" s="36"/>
      <c r="H85" s="36"/>
    </row>
    <row r="86" spans="1:8" ht="42.75">
      <c r="A86" s="271">
        <v>4</v>
      </c>
      <c r="B86" s="305" t="s">
        <v>763</v>
      </c>
      <c r="C86" s="293">
        <v>30</v>
      </c>
      <c r="D86" s="46" t="s">
        <v>764</v>
      </c>
      <c r="E86" s="41"/>
      <c r="F86" s="39"/>
      <c r="G86" s="36"/>
      <c r="H86" s="36"/>
    </row>
    <row r="87" spans="1:8" ht="29.25">
      <c r="A87" s="271">
        <v>5</v>
      </c>
      <c r="B87" s="302" t="s">
        <v>290</v>
      </c>
      <c r="C87" s="306">
        <v>20</v>
      </c>
      <c r="D87" s="307" t="s">
        <v>765</v>
      </c>
      <c r="E87" s="44"/>
      <c r="F87" s="39"/>
      <c r="G87" s="36"/>
      <c r="H87" s="36"/>
    </row>
    <row r="88" spans="1:8" ht="14.25" customHeight="1">
      <c r="A88" s="75" t="s">
        <v>45</v>
      </c>
      <c r="B88" s="75"/>
      <c r="C88" s="75"/>
      <c r="D88" s="75"/>
      <c r="E88" s="32">
        <f>MIN(100,IF(E83+E87&gt;100,100,E83+E84+E85+E86+E87))</f>
        <v>0</v>
      </c>
      <c r="F88" s="32">
        <f>MIN(100,IF(F83+F87&gt;100,100,F83+F84+F85+F86+F87))</f>
        <v>0</v>
      </c>
      <c r="G88" s="31"/>
      <c r="H88" s="31"/>
    </row>
    <row r="89" spans="1:8" ht="13.5" customHeight="1">
      <c r="A89" s="75" t="s">
        <v>95</v>
      </c>
      <c r="B89" s="75"/>
      <c r="C89" s="75"/>
      <c r="D89" s="75"/>
      <c r="E89" s="34">
        <f>E88*$C81</f>
        <v>0</v>
      </c>
      <c r="F89" s="34">
        <f>F88*$C81</f>
        <v>0</v>
      </c>
      <c r="G89" s="31"/>
      <c r="H89" s="31"/>
    </row>
    <row r="90" ht="16.5"/>
    <row r="91" spans="1:8" ht="41.25" customHeight="1">
      <c r="A91" s="56" t="s">
        <v>96</v>
      </c>
      <c r="B91" s="57" t="s">
        <v>97</v>
      </c>
      <c r="C91" s="57" t="s">
        <v>98</v>
      </c>
      <c r="D91" s="57" t="s">
        <v>99</v>
      </c>
      <c r="E91" s="80" t="s">
        <v>100</v>
      </c>
      <c r="F91" s="80"/>
      <c r="G91" s="81" t="s">
        <v>101</v>
      </c>
      <c r="H91" s="81"/>
    </row>
    <row r="92" spans="1:8" ht="42.75" customHeight="1">
      <c r="A92" s="18" t="s">
        <v>102</v>
      </c>
      <c r="B92" s="18">
        <v>100</v>
      </c>
      <c r="C92" s="59">
        <f>B92*0.1</f>
        <v>10</v>
      </c>
      <c r="D92" s="60">
        <f>$C92/3</f>
        <v>3.3333333333333335</v>
      </c>
      <c r="E92" s="82">
        <f>$C92/3</f>
        <v>3.3333333333333335</v>
      </c>
      <c r="F92" s="82"/>
      <c r="G92" s="82">
        <f>$C92/3</f>
        <v>3.3333333333333335</v>
      </c>
      <c r="H92" s="82"/>
    </row>
    <row r="93" ht="16.5"/>
    <row r="94" spans="1:8" ht="42" customHeight="1">
      <c r="A94" s="56" t="s">
        <v>96</v>
      </c>
      <c r="B94" s="57" t="s">
        <v>97</v>
      </c>
      <c r="C94" s="246" t="s">
        <v>103</v>
      </c>
      <c r="D94" s="57" t="s">
        <v>104</v>
      </c>
      <c r="E94" s="80" t="s">
        <v>105</v>
      </c>
      <c r="F94" s="80"/>
      <c r="G94" s="81" t="s">
        <v>106</v>
      </c>
      <c r="H94" s="81"/>
    </row>
    <row r="95" spans="1:8" ht="33">
      <c r="A95" s="18" t="s">
        <v>245</v>
      </c>
      <c r="B95" s="18">
        <v>100</v>
      </c>
      <c r="C95" s="59">
        <f>B95*0.05</f>
        <v>5</v>
      </c>
      <c r="D95" s="60">
        <f>$C95/3</f>
        <v>1.6666666666666667</v>
      </c>
      <c r="E95" s="82">
        <f>$C95/3</f>
        <v>1.6666666666666667</v>
      </c>
      <c r="F95" s="82"/>
      <c r="G95" s="82">
        <f>$C95/3</f>
        <v>1.6666666666666667</v>
      </c>
      <c r="H95" s="82"/>
    </row>
    <row r="96" ht="16.5"/>
    <row r="97" spans="1:8" ht="25.5">
      <c r="A97" s="84" t="s">
        <v>107</v>
      </c>
      <c r="B97" s="84"/>
      <c r="C97" s="84"/>
      <c r="D97" s="84"/>
      <c r="E97" s="84"/>
      <c r="F97" s="84"/>
      <c r="G97" s="84"/>
      <c r="H97" s="84"/>
    </row>
    <row r="98" spans="1:8" ht="33" customHeight="1">
      <c r="A98" s="85" t="s">
        <v>108</v>
      </c>
      <c r="B98" s="85"/>
      <c r="C98" s="85"/>
      <c r="D98" s="85"/>
      <c r="E98" s="85"/>
      <c r="F98" s="63" t="s">
        <v>9</v>
      </c>
      <c r="G98" s="63" t="s">
        <v>120</v>
      </c>
      <c r="H98" s="63" t="s">
        <v>109</v>
      </c>
    </row>
    <row r="99" spans="1:8" ht="27.75" customHeight="1">
      <c r="A99" s="74" t="s">
        <v>110</v>
      </c>
      <c r="B99" s="74"/>
      <c r="C99" s="74"/>
      <c r="D99" s="74"/>
      <c r="E99" s="74"/>
      <c r="F99" s="64">
        <f>E21+A58+E70+D92+D95</f>
        <v>5</v>
      </c>
      <c r="G99" s="65"/>
      <c r="H99" s="49"/>
    </row>
    <row r="100" spans="1:8" ht="27.75" customHeight="1">
      <c r="A100" s="74" t="s">
        <v>111</v>
      </c>
      <c r="B100" s="74"/>
      <c r="C100" s="74"/>
      <c r="D100" s="74"/>
      <c r="E100" s="74"/>
      <c r="F100" s="64">
        <f>E36+C58+E79+E92+E95</f>
        <v>5</v>
      </c>
      <c r="G100" s="65"/>
      <c r="H100" s="49"/>
    </row>
    <row r="101" spans="1:8" ht="27.75" customHeight="1">
      <c r="A101" s="74" t="s">
        <v>112</v>
      </c>
      <c r="B101" s="74"/>
      <c r="C101" s="74"/>
      <c r="D101" s="74"/>
      <c r="E101" s="74"/>
      <c r="F101" s="64">
        <f>E48+E58+E89+G92+G95</f>
        <v>5</v>
      </c>
      <c r="G101" s="65"/>
      <c r="H101" s="49"/>
    </row>
    <row r="102" spans="1:8" ht="23.25" customHeight="1">
      <c r="A102" s="86" t="s">
        <v>113</v>
      </c>
      <c r="B102" s="86"/>
      <c r="C102" s="86"/>
      <c r="D102" s="86"/>
      <c r="E102" s="86"/>
      <c r="F102" s="66">
        <f>F99+F100+F101</f>
        <v>15</v>
      </c>
      <c r="G102" s="67"/>
      <c r="H102" s="68"/>
    </row>
  </sheetData>
  <sheetProtection/>
  <mergeCells count="43">
    <mergeCell ref="A97:H97"/>
    <mergeCell ref="A98:E98"/>
    <mergeCell ref="A99:E99"/>
    <mergeCell ref="A100:E100"/>
    <mergeCell ref="A101:E101"/>
    <mergeCell ref="A102:E102"/>
    <mergeCell ref="G91:H91"/>
    <mergeCell ref="E92:F92"/>
    <mergeCell ref="G92:H92"/>
    <mergeCell ref="E94:F94"/>
    <mergeCell ref="G94:H94"/>
    <mergeCell ref="E95:F95"/>
    <mergeCell ref="G95:H95"/>
    <mergeCell ref="A70:D70"/>
    <mergeCell ref="A78:D78"/>
    <mergeCell ref="A79:D79"/>
    <mergeCell ref="A88:D88"/>
    <mergeCell ref="A89:D89"/>
    <mergeCell ref="E91:F91"/>
    <mergeCell ref="A58:B58"/>
    <mergeCell ref="C58:D58"/>
    <mergeCell ref="E58:H58"/>
    <mergeCell ref="A60:H60"/>
    <mergeCell ref="F61:G61"/>
    <mergeCell ref="A69:D69"/>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6.xml><?xml version="1.0" encoding="utf-8"?>
<worksheet xmlns="http://schemas.openxmlformats.org/spreadsheetml/2006/main" xmlns:r="http://schemas.openxmlformats.org/officeDocument/2006/relationships">
  <dimension ref="A1:H106"/>
  <sheetViews>
    <sheetView zoomScalePageLayoutView="0" workbookViewId="0" topLeftCell="A1">
      <selection activeCell="A1" sqref="A1"/>
    </sheetView>
  </sheetViews>
  <sheetFormatPr defaultColWidth="9.00390625" defaultRowHeight="16.5"/>
  <cols>
    <col min="1" max="1" width="11.625" style="1" customWidth="1"/>
    <col min="2" max="2" width="30.875" style="1" customWidth="1"/>
    <col min="3" max="3" width="9.50390625" style="1" customWidth="1"/>
    <col min="4" max="4" width="62.37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766</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28.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MIN(100,IF(E5+E19&gt;100,100,E5+E6+E7+E8+E9+E10+E11+E12+E13+E14+E15+E16+E17+E18+E19))</f>
        <v>0</v>
      </c>
      <c r="F20" s="33">
        <f>MIN(100,IF(F5+F19&gt;100,100,F9+F6+F7+F8+F9+F10+F11+F12+F13+F14+F15+F16+F17+F18+F19))</f>
        <v>0</v>
      </c>
      <c r="G20" s="31"/>
      <c r="H20" s="31"/>
    </row>
    <row r="21" spans="1:8" ht="19.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57">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71.2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28">
      <c r="A41" s="35">
        <v>2</v>
      </c>
      <c r="B41" s="35" t="s">
        <v>71</v>
      </c>
      <c r="C41" s="40">
        <v>20</v>
      </c>
      <c r="D41" s="40" t="s">
        <v>72</v>
      </c>
      <c r="E41" s="41"/>
      <c r="F41" s="39"/>
      <c r="G41" s="36"/>
      <c r="H41" s="36"/>
    </row>
    <row r="42" spans="1:8" ht="156.75">
      <c r="A42" s="35">
        <v>3</v>
      </c>
      <c r="B42" s="35" t="s">
        <v>73</v>
      </c>
      <c r="C42" s="40">
        <v>30</v>
      </c>
      <c r="D42" s="40" t="s">
        <v>74</v>
      </c>
      <c r="E42" s="41"/>
      <c r="F42" s="39"/>
      <c r="G42" s="36"/>
      <c r="H42" s="40" t="s">
        <v>75</v>
      </c>
    </row>
    <row r="43" spans="1:8" ht="57">
      <c r="A43" s="35">
        <v>4</v>
      </c>
      <c r="B43" s="35" t="s">
        <v>76</v>
      </c>
      <c r="C43" s="40">
        <v>10</v>
      </c>
      <c r="D43" s="40" t="s">
        <v>143</v>
      </c>
      <c r="E43" s="41"/>
      <c r="F43" s="39"/>
      <c r="G43" s="36"/>
      <c r="H43" s="36"/>
    </row>
    <row r="44" spans="1:8" ht="128.25">
      <c r="A44" s="35">
        <v>5</v>
      </c>
      <c r="B44" s="35" t="s">
        <v>78</v>
      </c>
      <c r="C44" s="40">
        <v>40</v>
      </c>
      <c r="D44" s="40" t="s">
        <v>79</v>
      </c>
      <c r="E44" s="41"/>
      <c r="F44" s="39"/>
      <c r="G44" s="36"/>
      <c r="H44" s="36"/>
    </row>
    <row r="45" spans="1:8" ht="16.5">
      <c r="A45" s="35">
        <v>6</v>
      </c>
      <c r="B45" s="254" t="s">
        <v>80</v>
      </c>
      <c r="C45" s="40">
        <v>20</v>
      </c>
      <c r="D45" s="40" t="s">
        <v>144</v>
      </c>
      <c r="E45" s="41"/>
      <c r="F45" s="39"/>
      <c r="G45" s="36"/>
      <c r="H45" s="36"/>
    </row>
    <row r="46" spans="1:8" ht="57">
      <c r="A46" s="35">
        <v>7</v>
      </c>
      <c r="B46" s="35" t="s">
        <v>82</v>
      </c>
      <c r="C46" s="40" t="s">
        <v>32</v>
      </c>
      <c r="D46" s="40"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194" t="s">
        <v>8</v>
      </c>
      <c r="E51" s="11" t="s">
        <v>9</v>
      </c>
      <c r="F51" s="11" t="s">
        <v>120</v>
      </c>
      <c r="G51" s="12" t="s">
        <v>121</v>
      </c>
      <c r="H51" s="12" t="s">
        <v>122</v>
      </c>
    </row>
    <row r="52" spans="1:8" s="199" customFormat="1" ht="366" customHeight="1">
      <c r="A52" s="195">
        <v>1</v>
      </c>
      <c r="B52" s="51" t="s">
        <v>641</v>
      </c>
      <c r="C52" s="195">
        <v>50</v>
      </c>
      <c r="D52" s="202" t="s">
        <v>642</v>
      </c>
      <c r="E52" s="197"/>
      <c r="F52" s="198"/>
      <c r="G52" s="73"/>
      <c r="H52" s="73"/>
    </row>
    <row r="53" spans="1:8" s="199" customFormat="1" ht="409.5">
      <c r="A53" s="280">
        <v>2</v>
      </c>
      <c r="B53" s="51" t="s">
        <v>643</v>
      </c>
      <c r="C53" s="280">
        <v>50</v>
      </c>
      <c r="D53" s="202" t="s">
        <v>644</v>
      </c>
      <c r="E53" s="200"/>
      <c r="F53" s="198"/>
      <c r="G53" s="73"/>
      <c r="H53" s="73"/>
    </row>
    <row r="54" spans="1:8" s="199" customFormat="1" ht="270.75">
      <c r="A54" s="280">
        <v>3</v>
      </c>
      <c r="B54" s="51" t="s">
        <v>645</v>
      </c>
      <c r="C54" s="280">
        <v>50</v>
      </c>
      <c r="D54" s="202" t="s">
        <v>646</v>
      </c>
      <c r="E54" s="200"/>
      <c r="F54" s="198"/>
      <c r="G54" s="73"/>
      <c r="H54" s="73"/>
    </row>
    <row r="55" spans="1:8" ht="14.25" customHeight="1">
      <c r="A55" s="75" t="s">
        <v>45</v>
      </c>
      <c r="B55" s="75"/>
      <c r="C55" s="75"/>
      <c r="D55" s="75"/>
      <c r="E55" s="32">
        <f>MIN(100,IF(E52+E54&gt;100,100,E52+E53+E54))</f>
        <v>0</v>
      </c>
      <c r="F55" s="32">
        <f>MIN(100,IF(F52+F54&gt;100,100,F52+F53+F54))</f>
        <v>0</v>
      </c>
      <c r="G55" s="31"/>
      <c r="H55" s="31"/>
    </row>
    <row r="56" spans="1:8" ht="13.5" customHeight="1">
      <c r="A56" s="75" t="s">
        <v>86</v>
      </c>
      <c r="B56" s="75"/>
      <c r="C56" s="75"/>
      <c r="D56" s="75"/>
      <c r="E56" s="47">
        <f>E55*0.15</f>
        <v>0</v>
      </c>
      <c r="F56" s="47">
        <f>F55*0.15</f>
        <v>0</v>
      </c>
      <c r="G56" s="48"/>
      <c r="H56" s="48"/>
    </row>
    <row r="57" spans="1:8" ht="21.75" customHeight="1">
      <c r="A57" s="77" t="s">
        <v>87</v>
      </c>
      <c r="B57" s="77"/>
      <c r="C57" s="77" t="s">
        <v>88</v>
      </c>
      <c r="D57" s="77"/>
      <c r="E57" s="77" t="s">
        <v>89</v>
      </c>
      <c r="F57" s="77"/>
      <c r="G57" s="77"/>
      <c r="H57" s="77"/>
    </row>
    <row r="58" spans="1:8" ht="14.2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0"/>
      <c r="D61" s="2" t="s">
        <v>280</v>
      </c>
      <c r="E61" s="6"/>
      <c r="F61" s="71" t="s">
        <v>92</v>
      </c>
      <c r="G61" s="71"/>
      <c r="H61" s="7">
        <f>C61+C73+C83</f>
        <v>0</v>
      </c>
    </row>
    <row r="62" spans="1:8" ht="66">
      <c r="A62" s="8" t="s">
        <v>5</v>
      </c>
      <c r="B62" s="8" t="s">
        <v>6</v>
      </c>
      <c r="C62" s="9" t="s">
        <v>7</v>
      </c>
      <c r="D62" s="10" t="s">
        <v>8</v>
      </c>
      <c r="E62" s="11" t="s">
        <v>9</v>
      </c>
      <c r="F62" s="8" t="s">
        <v>120</v>
      </c>
      <c r="G62" s="12" t="s">
        <v>121</v>
      </c>
      <c r="H62" s="12" t="s">
        <v>122</v>
      </c>
    </row>
    <row r="63" spans="1:8" ht="198">
      <c r="A63" s="13">
        <v>1</v>
      </c>
      <c r="B63" s="51" t="s">
        <v>767</v>
      </c>
      <c r="C63" s="13">
        <v>25</v>
      </c>
      <c r="D63" s="52" t="s">
        <v>768</v>
      </c>
      <c r="E63" s="16"/>
      <c r="F63" s="17"/>
      <c r="G63" s="18"/>
      <c r="H63" s="13"/>
    </row>
    <row r="64" spans="1:8" ht="115.5">
      <c r="A64" s="13">
        <v>2</v>
      </c>
      <c r="B64" s="51" t="s">
        <v>769</v>
      </c>
      <c r="C64" s="13">
        <v>20</v>
      </c>
      <c r="D64" s="52" t="s">
        <v>770</v>
      </c>
      <c r="E64" s="21"/>
      <c r="F64" s="17"/>
      <c r="G64" s="18"/>
      <c r="H64" s="13"/>
    </row>
    <row r="65" spans="1:8" ht="49.5">
      <c r="A65" s="13">
        <v>3</v>
      </c>
      <c r="B65" s="51" t="s">
        <v>771</v>
      </c>
      <c r="C65" s="13">
        <v>10</v>
      </c>
      <c r="D65" s="52" t="s">
        <v>772</v>
      </c>
      <c r="E65" s="21"/>
      <c r="F65" s="17"/>
      <c r="G65" s="18"/>
      <c r="H65" s="13"/>
    </row>
    <row r="66" spans="1:8" ht="66">
      <c r="A66" s="13">
        <v>4</v>
      </c>
      <c r="B66" s="51" t="s">
        <v>773</v>
      </c>
      <c r="C66" s="13">
        <v>40</v>
      </c>
      <c r="D66" s="52" t="s">
        <v>774</v>
      </c>
      <c r="E66" s="21"/>
      <c r="F66" s="17"/>
      <c r="G66" s="18"/>
      <c r="H66" s="13"/>
    </row>
    <row r="67" spans="1:8" ht="99">
      <c r="A67" s="13">
        <v>5</v>
      </c>
      <c r="B67" s="51" t="s">
        <v>775</v>
      </c>
      <c r="C67" s="13">
        <v>20</v>
      </c>
      <c r="D67" s="52" t="s">
        <v>776</v>
      </c>
      <c r="E67" s="21"/>
      <c r="F67" s="17"/>
      <c r="G67" s="18"/>
      <c r="H67" s="13"/>
    </row>
    <row r="68" spans="1:8" ht="16.5">
      <c r="A68" s="13">
        <v>6</v>
      </c>
      <c r="B68" s="51" t="s">
        <v>777</v>
      </c>
      <c r="C68" s="13">
        <v>10</v>
      </c>
      <c r="D68" s="52" t="s">
        <v>778</v>
      </c>
      <c r="E68" s="21"/>
      <c r="F68" s="17"/>
      <c r="G68" s="18"/>
      <c r="H68" s="13"/>
    </row>
    <row r="69" spans="1:8" ht="16.5" thickBot="1">
      <c r="A69" s="13">
        <v>7</v>
      </c>
      <c r="B69" s="51" t="s">
        <v>290</v>
      </c>
      <c r="C69" s="13">
        <v>25</v>
      </c>
      <c r="D69" s="52" t="s">
        <v>779</v>
      </c>
      <c r="E69" s="30"/>
      <c r="F69" s="17"/>
      <c r="G69" s="18"/>
      <c r="H69" s="13"/>
    </row>
    <row r="70" spans="1:8" ht="14.25" customHeight="1">
      <c r="A70" s="75" t="s">
        <v>45</v>
      </c>
      <c r="B70" s="75"/>
      <c r="C70" s="75"/>
      <c r="D70" s="75"/>
      <c r="E70" s="32">
        <f>MIN(100,IF(E63+E69&gt;100,100,E63+E64+E65+E66+E67+E68+E69))</f>
        <v>0</v>
      </c>
      <c r="F70" s="32">
        <f>MIN(100,IF(F63+F69&gt;100,100,F63+F64+F65+F66+F67+F68+F69))</f>
        <v>0</v>
      </c>
      <c r="G70" s="31"/>
      <c r="H70" s="31"/>
    </row>
    <row r="71" spans="1:8" ht="13.5" customHeight="1">
      <c r="A71" s="75" t="s">
        <v>93</v>
      </c>
      <c r="B71" s="75"/>
      <c r="C71" s="75"/>
      <c r="D71" s="75"/>
      <c r="E71" s="34">
        <f>E70*$C61</f>
        <v>0</v>
      </c>
      <c r="F71" s="34">
        <f>F70*$C61</f>
        <v>0</v>
      </c>
      <c r="G71" s="31"/>
      <c r="H71" s="31"/>
    </row>
    <row r="72" ht="16.5" thickBot="1"/>
    <row r="73" spans="1:8" ht="16.5" thickBot="1">
      <c r="A73" s="3" t="s">
        <v>47</v>
      </c>
      <c r="B73" s="4"/>
      <c r="C73" s="5"/>
      <c r="D73" s="2" t="s">
        <v>280</v>
      </c>
      <c r="E73" s="6"/>
      <c r="F73" s="6"/>
      <c r="G73" s="6"/>
      <c r="H73" s="6"/>
    </row>
    <row r="74" spans="1:8" ht="66">
      <c r="A74" s="8" t="s">
        <v>5</v>
      </c>
      <c r="B74" s="8" t="s">
        <v>6</v>
      </c>
      <c r="C74" s="9" t="s">
        <v>7</v>
      </c>
      <c r="D74" s="10" t="s">
        <v>8</v>
      </c>
      <c r="E74" s="11" t="s">
        <v>9</v>
      </c>
      <c r="F74" s="8" t="s">
        <v>120</v>
      </c>
      <c r="G74" s="12" t="s">
        <v>121</v>
      </c>
      <c r="H74" s="12" t="s">
        <v>122</v>
      </c>
    </row>
    <row r="75" spans="1:8" ht="165">
      <c r="A75" s="13">
        <v>1</v>
      </c>
      <c r="B75" s="51" t="s">
        <v>713</v>
      </c>
      <c r="C75" s="13">
        <v>30</v>
      </c>
      <c r="D75" s="52" t="s">
        <v>780</v>
      </c>
      <c r="E75" s="38"/>
      <c r="F75" s="39"/>
      <c r="G75" s="36"/>
      <c r="H75" s="36"/>
    </row>
    <row r="76" spans="1:8" ht="115.5">
      <c r="A76" s="13">
        <v>2</v>
      </c>
      <c r="B76" s="51" t="s">
        <v>705</v>
      </c>
      <c r="C76" s="13">
        <v>30</v>
      </c>
      <c r="D76" s="52" t="s">
        <v>781</v>
      </c>
      <c r="E76" s="41"/>
      <c r="F76" s="39"/>
      <c r="G76" s="36"/>
      <c r="H76" s="36"/>
    </row>
    <row r="77" spans="1:8" ht="66">
      <c r="A77" s="13">
        <v>3</v>
      </c>
      <c r="B77" s="51" t="s">
        <v>583</v>
      </c>
      <c r="C77" s="13">
        <v>20</v>
      </c>
      <c r="D77" s="52" t="s">
        <v>782</v>
      </c>
      <c r="E77" s="41"/>
      <c r="F77" s="39"/>
      <c r="G77" s="36"/>
      <c r="H77" s="36"/>
    </row>
    <row r="78" spans="1:8" ht="99">
      <c r="A78" s="13">
        <v>4</v>
      </c>
      <c r="B78" s="51" t="s">
        <v>783</v>
      </c>
      <c r="C78" s="13">
        <v>25</v>
      </c>
      <c r="D78" s="52" t="s">
        <v>784</v>
      </c>
      <c r="E78" s="41"/>
      <c r="F78" s="39"/>
      <c r="G78" s="36"/>
      <c r="H78" s="36"/>
    </row>
    <row r="79" spans="1:8" ht="16.5" thickBot="1">
      <c r="A79" s="13">
        <v>5</v>
      </c>
      <c r="B79" s="51" t="s">
        <v>290</v>
      </c>
      <c r="C79" s="13">
        <v>45</v>
      </c>
      <c r="D79" s="52" t="s">
        <v>719</v>
      </c>
      <c r="E79" s="44"/>
      <c r="F79" s="39"/>
      <c r="G79" s="36"/>
      <c r="H79" s="36"/>
    </row>
    <row r="80" spans="1:8" ht="14.25" customHeight="1">
      <c r="A80" s="75" t="s">
        <v>45</v>
      </c>
      <c r="B80" s="75"/>
      <c r="C80" s="75"/>
      <c r="D80" s="75"/>
      <c r="E80" s="32">
        <f>MIN(100,IF(E75+E79&gt;100,100,E75+E76+E77+E78+E79))</f>
        <v>0</v>
      </c>
      <c r="F80" s="32">
        <f>MIN(100,IF(F75+F79&gt;100,100,F75+F76+F77+F78+F79))</f>
        <v>0</v>
      </c>
      <c r="G80" s="31"/>
      <c r="H80" s="31"/>
    </row>
    <row r="81" spans="1:8" ht="13.5" customHeight="1">
      <c r="A81" s="75" t="s">
        <v>94</v>
      </c>
      <c r="B81" s="75"/>
      <c r="C81" s="75"/>
      <c r="D81" s="75"/>
      <c r="E81" s="34">
        <f>E80*$C73</f>
        <v>0</v>
      </c>
      <c r="F81" s="34">
        <f>F80*$C73</f>
        <v>0</v>
      </c>
      <c r="G81" s="31"/>
      <c r="H81" s="31"/>
    </row>
    <row r="82" ht="16.5" thickBot="1"/>
    <row r="83" spans="1:8" ht="16.5" thickBot="1">
      <c r="A83" s="45" t="s">
        <v>68</v>
      </c>
      <c r="B83" s="4"/>
      <c r="C83" s="5"/>
      <c r="D83" s="2" t="s">
        <v>280</v>
      </c>
      <c r="E83" s="6"/>
      <c r="F83" s="6"/>
      <c r="G83" s="6"/>
      <c r="H83" s="6"/>
    </row>
    <row r="84" spans="1:8" ht="66">
      <c r="A84" s="8" t="s">
        <v>5</v>
      </c>
      <c r="B84" s="8" t="s">
        <v>6</v>
      </c>
      <c r="C84" s="9" t="s">
        <v>7</v>
      </c>
      <c r="D84" s="10" t="s">
        <v>8</v>
      </c>
      <c r="E84" s="11" t="s">
        <v>9</v>
      </c>
      <c r="F84" s="8" t="s">
        <v>120</v>
      </c>
      <c r="G84" s="12" t="s">
        <v>121</v>
      </c>
      <c r="H84" s="12" t="s">
        <v>122</v>
      </c>
    </row>
    <row r="85" spans="1:8" ht="66">
      <c r="A85" s="13">
        <v>1</v>
      </c>
      <c r="B85" s="51" t="s">
        <v>722</v>
      </c>
      <c r="C85" s="13">
        <v>30</v>
      </c>
      <c r="D85" s="52" t="s">
        <v>785</v>
      </c>
      <c r="E85" s="38"/>
      <c r="F85" s="39"/>
      <c r="G85" s="36"/>
      <c r="H85" s="36"/>
    </row>
    <row r="86" spans="1:8" ht="66">
      <c r="A86" s="13">
        <v>2</v>
      </c>
      <c r="B86" s="51" t="s">
        <v>786</v>
      </c>
      <c r="C86" s="13">
        <v>30</v>
      </c>
      <c r="D86" s="52" t="s">
        <v>787</v>
      </c>
      <c r="E86" s="41"/>
      <c r="F86" s="39"/>
      <c r="G86" s="36"/>
      <c r="H86" s="36"/>
    </row>
    <row r="87" spans="1:8" ht="99">
      <c r="A87" s="13">
        <v>3</v>
      </c>
      <c r="B87" s="51" t="s">
        <v>728</v>
      </c>
      <c r="C87" s="13">
        <v>30</v>
      </c>
      <c r="D87" s="52" t="s">
        <v>788</v>
      </c>
      <c r="E87" s="41"/>
      <c r="F87" s="39"/>
      <c r="G87" s="36"/>
      <c r="H87" s="36"/>
    </row>
    <row r="88" spans="1:8" ht="66">
      <c r="A88" s="13">
        <v>4</v>
      </c>
      <c r="B88" s="51" t="s">
        <v>789</v>
      </c>
      <c r="C88" s="13">
        <v>15</v>
      </c>
      <c r="D88" s="52" t="s">
        <v>790</v>
      </c>
      <c r="E88" s="41"/>
      <c r="F88" s="39"/>
      <c r="G88" s="36"/>
      <c r="H88" s="36"/>
    </row>
    <row r="89" spans="1:8" ht="82.5">
      <c r="A89" s="13">
        <v>5</v>
      </c>
      <c r="B89" s="51" t="s">
        <v>791</v>
      </c>
      <c r="C89" s="13">
        <v>20</v>
      </c>
      <c r="D89" s="52" t="s">
        <v>792</v>
      </c>
      <c r="E89" s="41"/>
      <c r="F89" s="39"/>
      <c r="G89" s="36"/>
      <c r="H89" s="36"/>
    </row>
    <row r="90" spans="1:8" ht="16.5">
      <c r="A90" s="13">
        <v>6</v>
      </c>
      <c r="B90" s="51" t="s">
        <v>793</v>
      </c>
      <c r="C90" s="13">
        <v>10</v>
      </c>
      <c r="D90" s="52" t="s">
        <v>794</v>
      </c>
      <c r="E90" s="41"/>
      <c r="F90" s="39"/>
      <c r="G90" s="36"/>
      <c r="H90" s="36"/>
    </row>
    <row r="91" spans="1:8" ht="33">
      <c r="A91" s="13">
        <v>7</v>
      </c>
      <c r="B91" s="51" t="s">
        <v>290</v>
      </c>
      <c r="C91" s="13">
        <v>15</v>
      </c>
      <c r="D91" s="52" t="s">
        <v>795</v>
      </c>
      <c r="E91" s="44"/>
      <c r="F91" s="39"/>
      <c r="G91" s="36"/>
      <c r="H91" s="36"/>
    </row>
    <row r="92" spans="1:8" ht="14.25" customHeight="1">
      <c r="A92" s="75" t="s">
        <v>45</v>
      </c>
      <c r="B92" s="75"/>
      <c r="C92" s="75"/>
      <c r="D92" s="75"/>
      <c r="E92" s="32">
        <f>MIN(100,IF(E85+E91&gt;100,100,E85+E86+E87+E88+E89+E90+E91))</f>
        <v>0</v>
      </c>
      <c r="F92" s="32">
        <f>MIN(100,IF(F85+F91&gt;100,100,F85+F86+F87+F88+F89+F90+F91))</f>
        <v>0</v>
      </c>
      <c r="G92" s="31"/>
      <c r="H92" s="31"/>
    </row>
    <row r="93" spans="1:8" ht="13.5" customHeight="1">
      <c r="A93" s="75" t="s">
        <v>95</v>
      </c>
      <c r="B93" s="75"/>
      <c r="C93" s="75"/>
      <c r="D93" s="75"/>
      <c r="E93" s="34">
        <f>E92*$C83</f>
        <v>0</v>
      </c>
      <c r="F93" s="34">
        <f>F92*$C83</f>
        <v>0</v>
      </c>
      <c r="G93" s="31"/>
      <c r="H93" s="31"/>
    </row>
    <row r="94" ht="16.5"/>
    <row r="95" spans="1:8" ht="41.25" customHeight="1">
      <c r="A95" s="56" t="s">
        <v>96</v>
      </c>
      <c r="B95" s="57" t="s">
        <v>97</v>
      </c>
      <c r="C95" s="57" t="s">
        <v>98</v>
      </c>
      <c r="D95" s="57" t="s">
        <v>99</v>
      </c>
      <c r="E95" s="80" t="s">
        <v>100</v>
      </c>
      <c r="F95" s="80"/>
      <c r="G95" s="81" t="s">
        <v>101</v>
      </c>
      <c r="H95" s="81"/>
    </row>
    <row r="96" spans="1:8" ht="42.75" customHeight="1">
      <c r="A96" s="18" t="s">
        <v>102</v>
      </c>
      <c r="B96" s="18">
        <v>100</v>
      </c>
      <c r="C96" s="59">
        <f>B96*0.1</f>
        <v>10</v>
      </c>
      <c r="D96" s="60">
        <f>$C96/3</f>
        <v>3.3333333333333335</v>
      </c>
      <c r="E96" s="82">
        <f>$C96/3</f>
        <v>3.3333333333333335</v>
      </c>
      <c r="F96" s="82"/>
      <c r="G96" s="82">
        <f>$C96/3</f>
        <v>3.3333333333333335</v>
      </c>
      <c r="H96" s="82"/>
    </row>
    <row r="97" ht="16.5"/>
    <row r="98" spans="1:8" ht="42" customHeight="1">
      <c r="A98" s="56" t="s">
        <v>96</v>
      </c>
      <c r="B98" s="57" t="s">
        <v>97</v>
      </c>
      <c r="C98" s="246" t="s">
        <v>103</v>
      </c>
      <c r="D98" s="57" t="s">
        <v>104</v>
      </c>
      <c r="E98" s="80" t="s">
        <v>105</v>
      </c>
      <c r="F98" s="80"/>
      <c r="G98" s="81" t="s">
        <v>106</v>
      </c>
      <c r="H98" s="81"/>
    </row>
    <row r="99" spans="1:8" ht="33">
      <c r="A99" s="18" t="s">
        <v>245</v>
      </c>
      <c r="B99" s="18">
        <v>100</v>
      </c>
      <c r="C99" s="59">
        <f>B99*0.05</f>
        <v>5</v>
      </c>
      <c r="D99" s="60">
        <f>$C99/3</f>
        <v>1.6666666666666667</v>
      </c>
      <c r="E99" s="82">
        <f>$C99/3</f>
        <v>1.6666666666666667</v>
      </c>
      <c r="F99" s="82"/>
      <c r="G99" s="82">
        <f>$C99/3</f>
        <v>1.6666666666666667</v>
      </c>
      <c r="H99" s="82"/>
    </row>
    <row r="100" ht="16.5"/>
    <row r="101" spans="1:8" ht="25.5">
      <c r="A101" s="84" t="s">
        <v>107</v>
      </c>
      <c r="B101" s="84"/>
      <c r="C101" s="84"/>
      <c r="D101" s="84"/>
      <c r="E101" s="84"/>
      <c r="F101" s="84"/>
      <c r="G101" s="84"/>
      <c r="H101" s="84"/>
    </row>
    <row r="102" spans="1:8" ht="33" customHeight="1">
      <c r="A102" s="85" t="s">
        <v>108</v>
      </c>
      <c r="B102" s="85"/>
      <c r="C102" s="85"/>
      <c r="D102" s="85"/>
      <c r="E102" s="85"/>
      <c r="F102" s="63" t="s">
        <v>9</v>
      </c>
      <c r="G102" s="63" t="s">
        <v>120</v>
      </c>
      <c r="H102" s="63" t="s">
        <v>109</v>
      </c>
    </row>
    <row r="103" spans="1:8" ht="27.75" customHeight="1">
      <c r="A103" s="74" t="s">
        <v>110</v>
      </c>
      <c r="B103" s="74"/>
      <c r="C103" s="74"/>
      <c r="D103" s="74"/>
      <c r="E103" s="74"/>
      <c r="F103" s="64">
        <f>E21+A58+E71+D96+D99</f>
        <v>5</v>
      </c>
      <c r="G103" s="65"/>
      <c r="H103" s="49"/>
    </row>
    <row r="104" spans="1:8" ht="27.75" customHeight="1">
      <c r="A104" s="74" t="s">
        <v>111</v>
      </c>
      <c r="B104" s="74"/>
      <c r="C104" s="74"/>
      <c r="D104" s="74"/>
      <c r="E104" s="74"/>
      <c r="F104" s="64">
        <f>E36+C58+E81+E96+E99</f>
        <v>5</v>
      </c>
      <c r="G104" s="65"/>
      <c r="H104" s="49"/>
    </row>
    <row r="105" spans="1:8" ht="27.75" customHeight="1">
      <c r="A105" s="74" t="s">
        <v>112</v>
      </c>
      <c r="B105" s="74"/>
      <c r="C105" s="74"/>
      <c r="D105" s="74"/>
      <c r="E105" s="74"/>
      <c r="F105" s="64">
        <f>E48+E58+E93+G96+G99</f>
        <v>5</v>
      </c>
      <c r="G105" s="65"/>
      <c r="H105" s="49"/>
    </row>
    <row r="106" spans="1:8" ht="23.25" customHeight="1">
      <c r="A106" s="86" t="s">
        <v>113</v>
      </c>
      <c r="B106" s="86"/>
      <c r="C106" s="86"/>
      <c r="D106" s="86"/>
      <c r="E106" s="86"/>
      <c r="F106" s="66">
        <f>F103+F104+F105</f>
        <v>15</v>
      </c>
      <c r="G106" s="67"/>
      <c r="H106" s="68"/>
    </row>
  </sheetData>
  <sheetProtection/>
  <mergeCells count="43">
    <mergeCell ref="A101:H101"/>
    <mergeCell ref="A102:E102"/>
    <mergeCell ref="A103:E103"/>
    <mergeCell ref="A104:E104"/>
    <mergeCell ref="A105:E105"/>
    <mergeCell ref="A106:E106"/>
    <mergeCell ref="G95:H95"/>
    <mergeCell ref="E96:F96"/>
    <mergeCell ref="G96:H96"/>
    <mergeCell ref="E98:F98"/>
    <mergeCell ref="G98:H98"/>
    <mergeCell ref="E99:F99"/>
    <mergeCell ref="G99:H99"/>
    <mergeCell ref="A71:D71"/>
    <mergeCell ref="A80:D80"/>
    <mergeCell ref="A81:D81"/>
    <mergeCell ref="A92:D92"/>
    <mergeCell ref="A93:D93"/>
    <mergeCell ref="E95:F95"/>
    <mergeCell ref="A58:B58"/>
    <mergeCell ref="C58:D58"/>
    <mergeCell ref="E58:H58"/>
    <mergeCell ref="A60:H60"/>
    <mergeCell ref="F61:G61"/>
    <mergeCell ref="A70:D70"/>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7.xml><?xml version="1.0" encoding="utf-8"?>
<worksheet xmlns="http://schemas.openxmlformats.org/spreadsheetml/2006/main" xmlns:r="http://schemas.openxmlformats.org/officeDocument/2006/relationships">
  <dimension ref="A1:H109"/>
  <sheetViews>
    <sheetView zoomScalePageLayoutView="0" workbookViewId="0" topLeftCell="A1">
      <selection activeCell="A1" sqref="A1"/>
    </sheetView>
  </sheetViews>
  <sheetFormatPr defaultColWidth="9.00390625" defaultRowHeight="16.5"/>
  <cols>
    <col min="1" max="1" width="11.625" style="1" customWidth="1"/>
    <col min="2" max="2" width="24.625" style="1" customWidth="1"/>
    <col min="3" max="3" width="9.50390625" style="227" customWidth="1"/>
    <col min="4" max="4" width="75.75390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796</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42.75">
      <c r="A5" s="13">
        <v>1</v>
      </c>
      <c r="B5" s="51" t="s">
        <v>13</v>
      </c>
      <c r="C5" s="35">
        <v>30</v>
      </c>
      <c r="D5" s="206" t="s">
        <v>315</v>
      </c>
      <c r="E5" s="16"/>
      <c r="F5" s="17"/>
      <c r="G5" s="18"/>
      <c r="H5" s="13"/>
    </row>
    <row r="6" spans="1:8" ht="85.5">
      <c r="A6" s="13">
        <v>2</v>
      </c>
      <c r="B6" s="207" t="s">
        <v>15</v>
      </c>
      <c r="C6" s="35">
        <v>25</v>
      </c>
      <c r="D6" s="208" t="s">
        <v>316</v>
      </c>
      <c r="E6" s="21"/>
      <c r="F6" s="17"/>
      <c r="G6" s="18"/>
      <c r="H6" s="13"/>
    </row>
    <row r="7" spans="1:8" ht="57">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85.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42.7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MIN(100,IF(E5+E19&gt;100,100,E5+E6+E7+E8+E9+E10+E11+E12+E13+E14+E15+E16+E17+E18+E19))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5">
        <v>20</v>
      </c>
      <c r="D25" s="37" t="s">
        <v>49</v>
      </c>
      <c r="E25" s="38"/>
      <c r="F25" s="39"/>
      <c r="G25" s="36"/>
      <c r="H25" s="36"/>
    </row>
    <row r="26" spans="1:8" ht="42.75">
      <c r="A26" s="35">
        <v>2</v>
      </c>
      <c r="B26" s="40" t="s">
        <v>50</v>
      </c>
      <c r="C26" s="35">
        <v>20</v>
      </c>
      <c r="D26" s="37" t="s">
        <v>49</v>
      </c>
      <c r="E26" s="41"/>
      <c r="F26" s="39"/>
      <c r="G26" s="36"/>
      <c r="H26" s="36"/>
    </row>
    <row r="27" spans="1:8" ht="180">
      <c r="A27" s="35">
        <v>3</v>
      </c>
      <c r="B27" s="36" t="s">
        <v>51</v>
      </c>
      <c r="C27" s="35">
        <v>20</v>
      </c>
      <c r="D27" s="120" t="s">
        <v>135</v>
      </c>
      <c r="E27" s="41"/>
      <c r="F27" s="39"/>
      <c r="G27" s="36"/>
      <c r="H27" s="36"/>
    </row>
    <row r="28" spans="1:8" ht="156.75">
      <c r="A28" s="35">
        <v>4</v>
      </c>
      <c r="B28" s="40" t="s">
        <v>53</v>
      </c>
      <c r="C28" s="35">
        <v>20</v>
      </c>
      <c r="D28" s="37" t="s">
        <v>54</v>
      </c>
      <c r="E28" s="41"/>
      <c r="F28" s="39"/>
      <c r="G28" s="36"/>
      <c r="H28" s="36"/>
    </row>
    <row r="29" spans="1:8" ht="42.75">
      <c r="A29" s="35">
        <v>5</v>
      </c>
      <c r="B29" s="36" t="s">
        <v>55</v>
      </c>
      <c r="C29" s="35">
        <v>20</v>
      </c>
      <c r="D29" s="37" t="s">
        <v>56</v>
      </c>
      <c r="E29" s="41"/>
      <c r="F29" s="39"/>
      <c r="G29" s="36"/>
      <c r="H29" s="36"/>
    </row>
    <row r="30" spans="1:8" ht="71.25">
      <c r="A30" s="35">
        <v>6</v>
      </c>
      <c r="B30" s="40" t="s">
        <v>138</v>
      </c>
      <c r="C30" s="35">
        <v>20</v>
      </c>
      <c r="D30" s="37" t="s">
        <v>258</v>
      </c>
      <c r="E30" s="41"/>
      <c r="F30" s="39"/>
      <c r="G30" s="36"/>
      <c r="H30" s="40" t="s">
        <v>59</v>
      </c>
    </row>
    <row r="31" spans="1:8" ht="71.25">
      <c r="A31" s="35">
        <v>7</v>
      </c>
      <c r="B31" s="40" t="s">
        <v>60</v>
      </c>
      <c r="C31" s="35">
        <v>10</v>
      </c>
      <c r="D31" s="42" t="s">
        <v>61</v>
      </c>
      <c r="E31" s="41"/>
      <c r="F31" s="39"/>
      <c r="G31" s="36"/>
      <c r="H31" s="36"/>
    </row>
    <row r="32" spans="1:8" ht="16.5">
      <c r="A32" s="35">
        <v>8</v>
      </c>
      <c r="B32" s="40" t="s">
        <v>62</v>
      </c>
      <c r="C32" s="35">
        <v>5</v>
      </c>
      <c r="D32" s="43" t="s">
        <v>63</v>
      </c>
      <c r="E32" s="41"/>
      <c r="F32" s="39"/>
      <c r="G32" s="36"/>
      <c r="H32" s="36"/>
    </row>
    <row r="33" spans="1:8" ht="85.5">
      <c r="A33" s="35">
        <v>9</v>
      </c>
      <c r="B33" s="40" t="s">
        <v>64</v>
      </c>
      <c r="C33" s="35">
        <v>15</v>
      </c>
      <c r="D33" s="42" t="s">
        <v>141</v>
      </c>
      <c r="E33" s="41"/>
      <c r="F33" s="39"/>
      <c r="G33" s="36"/>
      <c r="H33" s="36"/>
    </row>
    <row r="34" spans="1:8" ht="42.75">
      <c r="A34" s="35">
        <v>10</v>
      </c>
      <c r="B34" s="40" t="s">
        <v>142</v>
      </c>
      <c r="C34" s="35"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31">
        <v>30</v>
      </c>
      <c r="D40" s="46" t="s">
        <v>70</v>
      </c>
      <c r="E40" s="38"/>
      <c r="F40" s="39"/>
      <c r="G40" s="36"/>
      <c r="H40" s="36"/>
    </row>
    <row r="41" spans="1:8" ht="199.5">
      <c r="A41" s="35">
        <v>2</v>
      </c>
      <c r="B41" s="40" t="s">
        <v>71</v>
      </c>
      <c r="C41" s="31">
        <v>20</v>
      </c>
      <c r="D41" s="46" t="s">
        <v>72</v>
      </c>
      <c r="E41" s="41"/>
      <c r="F41" s="39"/>
      <c r="G41" s="36"/>
      <c r="H41" s="36"/>
    </row>
    <row r="42" spans="1:8" ht="142.5">
      <c r="A42" s="35">
        <v>3</v>
      </c>
      <c r="B42" s="40" t="s">
        <v>73</v>
      </c>
      <c r="C42" s="31">
        <v>30</v>
      </c>
      <c r="D42" s="46" t="s">
        <v>74</v>
      </c>
      <c r="E42" s="41"/>
      <c r="F42" s="39"/>
      <c r="G42" s="36"/>
      <c r="H42" s="40" t="s">
        <v>75</v>
      </c>
    </row>
    <row r="43" spans="1:8" ht="57">
      <c r="A43" s="35">
        <v>4</v>
      </c>
      <c r="B43" s="40" t="s">
        <v>76</v>
      </c>
      <c r="C43" s="31">
        <v>10</v>
      </c>
      <c r="D43" s="46" t="s">
        <v>143</v>
      </c>
      <c r="E43" s="41"/>
      <c r="F43" s="39"/>
      <c r="G43" s="36"/>
      <c r="H43" s="36"/>
    </row>
    <row r="44" spans="1:8" ht="128.25">
      <c r="A44" s="35">
        <v>5</v>
      </c>
      <c r="B44" s="40" t="s">
        <v>78</v>
      </c>
      <c r="C44" s="31">
        <v>40</v>
      </c>
      <c r="D44" s="46" t="s">
        <v>79</v>
      </c>
      <c r="E44" s="41"/>
      <c r="F44" s="39"/>
      <c r="G44" s="36"/>
      <c r="H44" s="36"/>
    </row>
    <row r="45" spans="1:8" ht="28.5">
      <c r="A45" s="35">
        <v>6</v>
      </c>
      <c r="B45" s="40" t="s">
        <v>80</v>
      </c>
      <c r="C45" s="31">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194" t="s">
        <v>8</v>
      </c>
      <c r="E51" s="11" t="s">
        <v>9</v>
      </c>
      <c r="F51" s="11" t="s">
        <v>120</v>
      </c>
      <c r="G51" s="12" t="s">
        <v>121</v>
      </c>
      <c r="H51" s="12" t="s">
        <v>122</v>
      </c>
    </row>
    <row r="52" spans="1:8" s="199" customFormat="1" ht="342">
      <c r="A52" s="195">
        <v>1</v>
      </c>
      <c r="B52" s="51" t="s">
        <v>641</v>
      </c>
      <c r="C52" s="195">
        <v>50</v>
      </c>
      <c r="D52" s="202" t="s">
        <v>642</v>
      </c>
      <c r="E52" s="197"/>
      <c r="F52" s="198"/>
      <c r="G52" s="73"/>
      <c r="H52" s="73"/>
    </row>
    <row r="53" spans="1:8" s="199" customFormat="1" ht="399">
      <c r="A53" s="280">
        <v>2</v>
      </c>
      <c r="B53" s="51" t="s">
        <v>643</v>
      </c>
      <c r="C53" s="280">
        <v>50</v>
      </c>
      <c r="D53" s="202" t="s">
        <v>644</v>
      </c>
      <c r="E53" s="200"/>
      <c r="F53" s="198"/>
      <c r="G53" s="73"/>
      <c r="H53" s="73"/>
    </row>
    <row r="54" spans="1:8" s="199" customFormat="1" ht="228">
      <c r="A54" s="280">
        <v>3</v>
      </c>
      <c r="B54" s="51" t="s">
        <v>645</v>
      </c>
      <c r="C54" s="280">
        <v>50</v>
      </c>
      <c r="D54" s="202" t="s">
        <v>646</v>
      </c>
      <c r="E54" s="281"/>
      <c r="F54" s="198"/>
      <c r="G54" s="73"/>
      <c r="H54" s="73"/>
    </row>
    <row r="55" spans="1:8" ht="14.25" customHeight="1">
      <c r="A55" s="75" t="s">
        <v>45</v>
      </c>
      <c r="B55" s="75"/>
      <c r="C55" s="75"/>
      <c r="D55" s="75"/>
      <c r="E55" s="32">
        <f>MIN(100,IF(E52+E54&gt;100,100,E52+E53+E54))</f>
        <v>0</v>
      </c>
      <c r="F55" s="32">
        <f>MIN(100,IF(F52+F54&gt;100,100,F52+F53+F54))</f>
        <v>0</v>
      </c>
      <c r="G55" s="31"/>
      <c r="H55" s="31"/>
    </row>
    <row r="56" spans="1:8" ht="13.5" customHeight="1">
      <c r="A56" s="75" t="s">
        <v>86</v>
      </c>
      <c r="B56" s="75"/>
      <c r="C56" s="75"/>
      <c r="D56" s="75"/>
      <c r="E56" s="47">
        <f>E55*0.15</f>
        <v>0</v>
      </c>
      <c r="F56" s="47">
        <f>F55*0.15</f>
        <v>0</v>
      </c>
      <c r="G56" s="48"/>
      <c r="H56" s="48"/>
    </row>
    <row r="57" spans="1:8" ht="21.75" customHeight="1">
      <c r="A57" s="77" t="s">
        <v>87</v>
      </c>
      <c r="B57" s="77"/>
      <c r="C57" s="77" t="s">
        <v>88</v>
      </c>
      <c r="D57" s="77"/>
      <c r="E57" s="77" t="s">
        <v>89</v>
      </c>
      <c r="F57" s="77"/>
      <c r="G57" s="77"/>
      <c r="H57" s="77"/>
    </row>
    <row r="58" spans="1:8" ht="14.2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
      <c r="D61" s="2" t="s">
        <v>280</v>
      </c>
      <c r="E61" s="6"/>
      <c r="F61" s="71" t="s">
        <v>92</v>
      </c>
      <c r="G61" s="71"/>
      <c r="H61" s="7">
        <f>C61+C73+C85</f>
        <v>0</v>
      </c>
    </row>
    <row r="62" spans="1:8" ht="66">
      <c r="A62" s="8" t="s">
        <v>5</v>
      </c>
      <c r="B62" s="11" t="s">
        <v>6</v>
      </c>
      <c r="C62" s="212" t="s">
        <v>7</v>
      </c>
      <c r="D62" s="194" t="s">
        <v>8</v>
      </c>
      <c r="E62" s="11" t="s">
        <v>9</v>
      </c>
      <c r="F62" s="8" t="s">
        <v>120</v>
      </c>
      <c r="G62" s="12" t="s">
        <v>121</v>
      </c>
      <c r="H62" s="12" t="s">
        <v>122</v>
      </c>
    </row>
    <row r="63" spans="1:8" ht="42.75">
      <c r="A63" s="213">
        <v>1</v>
      </c>
      <c r="B63" s="51" t="s">
        <v>797</v>
      </c>
      <c r="C63" s="35">
        <v>20</v>
      </c>
      <c r="D63" s="46" t="s">
        <v>798</v>
      </c>
      <c r="E63" s="16"/>
      <c r="F63" s="17"/>
      <c r="G63" s="18"/>
      <c r="H63" s="13"/>
    </row>
    <row r="64" spans="1:8" ht="42.75">
      <c r="A64" s="213">
        <v>2</v>
      </c>
      <c r="B64" s="51" t="s">
        <v>453</v>
      </c>
      <c r="C64" s="35">
        <v>12</v>
      </c>
      <c r="D64" s="46" t="s">
        <v>799</v>
      </c>
      <c r="E64" s="21"/>
      <c r="F64" s="17"/>
      <c r="G64" s="18"/>
      <c r="H64" s="13"/>
    </row>
    <row r="65" spans="1:8" ht="85.5">
      <c r="A65" s="213">
        <v>3</v>
      </c>
      <c r="B65" s="51" t="s">
        <v>800</v>
      </c>
      <c r="C65" s="35">
        <v>40</v>
      </c>
      <c r="D65" s="46" t="s">
        <v>801</v>
      </c>
      <c r="E65" s="21"/>
      <c r="F65" s="17"/>
      <c r="G65" s="18"/>
      <c r="H65" s="13"/>
    </row>
    <row r="66" spans="1:8" ht="42.75">
      <c r="A66" s="213">
        <v>4</v>
      </c>
      <c r="B66" s="51" t="s">
        <v>802</v>
      </c>
      <c r="C66" s="35">
        <v>10</v>
      </c>
      <c r="D66" s="46" t="s">
        <v>803</v>
      </c>
      <c r="E66" s="21"/>
      <c r="F66" s="17"/>
      <c r="G66" s="18"/>
      <c r="H66" s="13"/>
    </row>
    <row r="67" spans="1:8" ht="57">
      <c r="A67" s="213">
        <v>5</v>
      </c>
      <c r="B67" s="51" t="s">
        <v>804</v>
      </c>
      <c r="C67" s="35">
        <v>28</v>
      </c>
      <c r="D67" s="209" t="s">
        <v>805</v>
      </c>
      <c r="E67" s="21"/>
      <c r="F67" s="17"/>
      <c r="G67" s="18"/>
      <c r="H67" s="13"/>
    </row>
    <row r="68" spans="1:8" ht="99.75">
      <c r="A68" s="213">
        <v>6</v>
      </c>
      <c r="B68" s="51" t="s">
        <v>806</v>
      </c>
      <c r="C68" s="35">
        <v>30</v>
      </c>
      <c r="D68" s="209" t="s">
        <v>807</v>
      </c>
      <c r="E68" s="21"/>
      <c r="F68" s="17"/>
      <c r="G68" s="18"/>
      <c r="H68" s="13"/>
    </row>
    <row r="69" spans="1:8" ht="16.5" thickBot="1">
      <c r="A69" s="213">
        <v>7</v>
      </c>
      <c r="B69" s="51" t="s">
        <v>808</v>
      </c>
      <c r="C69" s="267">
        <v>10</v>
      </c>
      <c r="D69" s="202" t="s">
        <v>809</v>
      </c>
      <c r="E69" s="30"/>
      <c r="F69" s="17"/>
      <c r="G69" s="18"/>
      <c r="H69" s="13"/>
    </row>
    <row r="70" spans="1:8" ht="14.25" customHeight="1">
      <c r="A70" s="75" t="s">
        <v>45</v>
      </c>
      <c r="B70" s="75"/>
      <c r="C70" s="75"/>
      <c r="D70" s="75"/>
      <c r="E70" s="32">
        <f>MIN(100,IF(E63+E69&gt;100,100,E63+E64+E65+E66+E67+E68+E69))</f>
        <v>0</v>
      </c>
      <c r="F70" s="32">
        <f>MIN(100,IF(F63+F69&gt;100,100,F63+F64+F65+F66+F67+F68+F69))</f>
        <v>0</v>
      </c>
      <c r="G70" s="31"/>
      <c r="H70" s="31"/>
    </row>
    <row r="71" spans="1:8" ht="13.5" customHeight="1">
      <c r="A71" s="75" t="s">
        <v>93</v>
      </c>
      <c r="B71" s="75"/>
      <c r="C71" s="75"/>
      <c r="D71" s="75"/>
      <c r="E71" s="34">
        <f>E70*$C61</f>
        <v>0</v>
      </c>
      <c r="F71" s="34">
        <f>F70*$C61</f>
        <v>0</v>
      </c>
      <c r="G71" s="31"/>
      <c r="H71" s="31"/>
    </row>
    <row r="72" ht="16.5" thickBot="1"/>
    <row r="73" spans="1:8" ht="16.5" thickBot="1">
      <c r="A73" s="3" t="s">
        <v>47</v>
      </c>
      <c r="B73" s="4"/>
      <c r="C73" s="5"/>
      <c r="D73" s="2" t="s">
        <v>280</v>
      </c>
      <c r="E73" s="6"/>
      <c r="F73" s="6"/>
      <c r="G73" s="6"/>
      <c r="H73" s="6"/>
    </row>
    <row r="74" spans="1:8" ht="42.75">
      <c r="A74" s="308" t="s">
        <v>5</v>
      </c>
      <c r="B74" s="308" t="s">
        <v>6</v>
      </c>
      <c r="C74" s="309" t="s">
        <v>7</v>
      </c>
      <c r="D74" s="310" t="s">
        <v>8</v>
      </c>
      <c r="E74" s="311" t="s">
        <v>9</v>
      </c>
      <c r="F74" s="308" t="s">
        <v>120</v>
      </c>
      <c r="G74" s="312" t="s">
        <v>121</v>
      </c>
      <c r="H74" s="312" t="s">
        <v>122</v>
      </c>
    </row>
    <row r="75" spans="1:8" ht="85.5">
      <c r="A75" s="35">
        <v>1</v>
      </c>
      <c r="B75" s="51" t="s">
        <v>810</v>
      </c>
      <c r="C75" s="267">
        <v>20</v>
      </c>
      <c r="D75" s="202" t="s">
        <v>811</v>
      </c>
      <c r="E75" s="38"/>
      <c r="F75" s="39"/>
      <c r="G75" s="36"/>
      <c r="H75" s="36"/>
    </row>
    <row r="76" spans="1:8" ht="57">
      <c r="A76" s="35">
        <v>2</v>
      </c>
      <c r="B76" s="51" t="s">
        <v>667</v>
      </c>
      <c r="C76" s="267">
        <v>40</v>
      </c>
      <c r="D76" s="202" t="s">
        <v>812</v>
      </c>
      <c r="E76" s="41"/>
      <c r="F76" s="39"/>
      <c r="G76" s="36"/>
      <c r="H76" s="36"/>
    </row>
    <row r="77" spans="1:8" ht="42.75">
      <c r="A77" s="35">
        <v>3</v>
      </c>
      <c r="B77" s="51" t="s">
        <v>813</v>
      </c>
      <c r="C77" s="267">
        <v>10</v>
      </c>
      <c r="D77" s="202" t="s">
        <v>814</v>
      </c>
      <c r="E77" s="41"/>
      <c r="F77" s="39"/>
      <c r="G77" s="36"/>
      <c r="H77" s="36"/>
    </row>
    <row r="78" spans="1:8" ht="28.5">
      <c r="A78" s="35">
        <v>4</v>
      </c>
      <c r="B78" s="51" t="s">
        <v>815</v>
      </c>
      <c r="C78" s="267">
        <v>30</v>
      </c>
      <c r="D78" s="202" t="s">
        <v>816</v>
      </c>
      <c r="E78" s="41"/>
      <c r="F78" s="39"/>
      <c r="G78" s="36"/>
      <c r="H78" s="36"/>
    </row>
    <row r="79" spans="1:8" ht="71.25">
      <c r="A79" s="35">
        <v>5</v>
      </c>
      <c r="B79" s="51" t="s">
        <v>817</v>
      </c>
      <c r="C79" s="267">
        <v>35</v>
      </c>
      <c r="D79" s="202" t="s">
        <v>818</v>
      </c>
      <c r="E79" s="41"/>
      <c r="F79" s="39"/>
      <c r="G79" s="36"/>
      <c r="H79" s="36"/>
    </row>
    <row r="80" spans="1:8" ht="42.75">
      <c r="A80" s="35">
        <v>6</v>
      </c>
      <c r="B80" s="51" t="s">
        <v>819</v>
      </c>
      <c r="C80" s="267">
        <v>10</v>
      </c>
      <c r="D80" s="202" t="s">
        <v>820</v>
      </c>
      <c r="E80" s="41"/>
      <c r="F80" s="39"/>
      <c r="G80" s="36"/>
      <c r="H80" s="36"/>
    </row>
    <row r="81" spans="1:8" ht="16.5" thickBot="1">
      <c r="A81" s="35">
        <v>7</v>
      </c>
      <c r="B81" s="51" t="s">
        <v>808</v>
      </c>
      <c r="C81" s="267">
        <v>5</v>
      </c>
      <c r="D81" s="202" t="s">
        <v>821</v>
      </c>
      <c r="E81" s="44"/>
      <c r="F81" s="39"/>
      <c r="G81" s="36"/>
      <c r="H81" s="36"/>
    </row>
    <row r="82" spans="1:8" ht="14.25" customHeight="1">
      <c r="A82" s="75" t="s">
        <v>45</v>
      </c>
      <c r="B82" s="75"/>
      <c r="C82" s="75"/>
      <c r="D82" s="75"/>
      <c r="E82" s="32">
        <f>MIN(100,IF(E75+E81&gt;100,100,E75+E76+E77+E78+E79+E80+E81))</f>
        <v>0</v>
      </c>
      <c r="F82" s="32">
        <f>MIN(100,IF(F75+F81&gt;100,100,F75+F76+F77+F78+F79+F80+F81))</f>
        <v>0</v>
      </c>
      <c r="G82" s="31"/>
      <c r="H82" s="31"/>
    </row>
    <row r="83" spans="1:8" ht="13.5" customHeight="1">
      <c r="A83" s="75" t="s">
        <v>94</v>
      </c>
      <c r="B83" s="75"/>
      <c r="C83" s="75"/>
      <c r="D83" s="75"/>
      <c r="E83" s="34">
        <f>E82*$C73</f>
        <v>0</v>
      </c>
      <c r="F83" s="34">
        <f>F82*$C73</f>
        <v>0</v>
      </c>
      <c r="G83" s="31"/>
      <c r="H83" s="31"/>
    </row>
    <row r="84" ht="16.5" thickBot="1"/>
    <row r="85" spans="1:8" ht="16.5">
      <c r="A85" s="45" t="s">
        <v>68</v>
      </c>
      <c r="B85" s="4"/>
      <c r="C85" s="313"/>
      <c r="D85" s="2" t="s">
        <v>280</v>
      </c>
      <c r="E85" s="6"/>
      <c r="F85" s="6"/>
      <c r="G85" s="6"/>
      <c r="H85" s="6"/>
    </row>
    <row r="86" spans="1:8" ht="42.75">
      <c r="A86" s="308" t="s">
        <v>5</v>
      </c>
      <c r="B86" s="308" t="s">
        <v>6</v>
      </c>
      <c r="C86" s="308" t="s">
        <v>7</v>
      </c>
      <c r="D86" s="310" t="s">
        <v>8</v>
      </c>
      <c r="E86" s="311" t="s">
        <v>9</v>
      </c>
      <c r="F86" s="308" t="s">
        <v>120</v>
      </c>
      <c r="G86" s="312" t="s">
        <v>121</v>
      </c>
      <c r="H86" s="312" t="s">
        <v>122</v>
      </c>
    </row>
    <row r="87" spans="1:8" ht="57">
      <c r="A87" s="35">
        <v>1</v>
      </c>
      <c r="B87" s="51" t="s">
        <v>822</v>
      </c>
      <c r="C87" s="267">
        <v>15</v>
      </c>
      <c r="D87" s="202" t="s">
        <v>823</v>
      </c>
      <c r="E87" s="38"/>
      <c r="F87" s="39"/>
      <c r="G87" s="36"/>
      <c r="H87" s="36"/>
    </row>
    <row r="88" spans="1:8" ht="57">
      <c r="A88" s="35">
        <v>2</v>
      </c>
      <c r="B88" s="51" t="s">
        <v>824</v>
      </c>
      <c r="C88" s="267">
        <v>12</v>
      </c>
      <c r="D88" s="202" t="s">
        <v>825</v>
      </c>
      <c r="E88" s="41"/>
      <c r="F88" s="39"/>
      <c r="G88" s="36"/>
      <c r="H88" s="36"/>
    </row>
    <row r="89" spans="1:8" ht="71.25">
      <c r="A89" s="35">
        <v>3</v>
      </c>
      <c r="B89" s="51" t="s">
        <v>826</v>
      </c>
      <c r="C89" s="267">
        <v>40</v>
      </c>
      <c r="D89" s="202" t="s">
        <v>827</v>
      </c>
      <c r="E89" s="41"/>
      <c r="F89" s="39"/>
      <c r="G89" s="36"/>
      <c r="H89" s="36"/>
    </row>
    <row r="90" spans="1:8" ht="42.75">
      <c r="A90" s="35">
        <v>4</v>
      </c>
      <c r="B90" s="51" t="s">
        <v>828</v>
      </c>
      <c r="C90" s="267">
        <v>8</v>
      </c>
      <c r="D90" s="202" t="s">
        <v>829</v>
      </c>
      <c r="E90" s="41"/>
      <c r="F90" s="39"/>
      <c r="G90" s="36"/>
      <c r="H90" s="36"/>
    </row>
    <row r="91" spans="1:8" ht="42.75">
      <c r="A91" s="35">
        <v>5</v>
      </c>
      <c r="B91" s="51" t="s">
        <v>830</v>
      </c>
      <c r="C91" s="267">
        <v>10</v>
      </c>
      <c r="D91" s="202" t="s">
        <v>831</v>
      </c>
      <c r="E91" s="41"/>
      <c r="F91" s="39"/>
      <c r="G91" s="36"/>
      <c r="H91" s="36"/>
    </row>
    <row r="92" spans="1:8" ht="128.25">
      <c r="A92" s="35">
        <v>6</v>
      </c>
      <c r="B92" s="51" t="s">
        <v>832</v>
      </c>
      <c r="C92" s="267">
        <v>40</v>
      </c>
      <c r="D92" s="202" t="s">
        <v>833</v>
      </c>
      <c r="E92" s="41"/>
      <c r="F92" s="39"/>
      <c r="G92" s="36"/>
      <c r="H92" s="36"/>
    </row>
    <row r="93" spans="1:8" ht="42.75">
      <c r="A93" s="35">
        <v>7</v>
      </c>
      <c r="B93" s="51" t="s">
        <v>834</v>
      </c>
      <c r="C93" s="267">
        <v>20</v>
      </c>
      <c r="D93" s="202" t="s">
        <v>835</v>
      </c>
      <c r="E93" s="41"/>
      <c r="F93" s="39"/>
      <c r="G93" s="36"/>
      <c r="H93" s="36"/>
    </row>
    <row r="94" spans="1:8" ht="16.5" thickBot="1">
      <c r="A94" s="35">
        <v>8</v>
      </c>
      <c r="B94" s="51" t="s">
        <v>808</v>
      </c>
      <c r="C94" s="267">
        <v>5</v>
      </c>
      <c r="D94" s="202" t="s">
        <v>836</v>
      </c>
      <c r="E94" s="44"/>
      <c r="F94" s="39"/>
      <c r="G94" s="36"/>
      <c r="H94" s="36"/>
    </row>
    <row r="95" spans="1:8" ht="14.25" customHeight="1">
      <c r="A95" s="75" t="s">
        <v>45</v>
      </c>
      <c r="B95" s="75"/>
      <c r="C95" s="75"/>
      <c r="D95" s="75"/>
      <c r="E95" s="32">
        <f>MIN(100,IF(E87+E94&gt;100,100,E87+E88+E89+E90+E91+E92+E93+E94))</f>
        <v>0</v>
      </c>
      <c r="F95" s="32">
        <f>MIN(100,IF(F87+F94&gt;100,100,F87+F88+F89+F90+F91+F92+F93+F94))</f>
        <v>0</v>
      </c>
      <c r="G95" s="31"/>
      <c r="H95" s="31"/>
    </row>
    <row r="96" spans="1:8" ht="13.5" customHeight="1">
      <c r="A96" s="75" t="s">
        <v>95</v>
      </c>
      <c r="B96" s="75"/>
      <c r="C96" s="75"/>
      <c r="D96" s="75"/>
      <c r="E96" s="34">
        <f>E95*$C85</f>
        <v>0</v>
      </c>
      <c r="F96" s="34">
        <f>F95*$C85</f>
        <v>0</v>
      </c>
      <c r="G96" s="31"/>
      <c r="H96" s="31"/>
    </row>
    <row r="97" ht="16.5"/>
    <row r="98" spans="1:8" ht="41.25" customHeight="1">
      <c r="A98" s="56" t="s">
        <v>96</v>
      </c>
      <c r="B98" s="57" t="s">
        <v>97</v>
      </c>
      <c r="C98" s="57" t="s">
        <v>98</v>
      </c>
      <c r="D98" s="57" t="s">
        <v>99</v>
      </c>
      <c r="E98" s="80" t="s">
        <v>100</v>
      </c>
      <c r="F98" s="80"/>
      <c r="G98" s="81" t="s">
        <v>101</v>
      </c>
      <c r="H98" s="81"/>
    </row>
    <row r="99" spans="1:8" ht="42.75" customHeight="1">
      <c r="A99" s="18" t="s">
        <v>102</v>
      </c>
      <c r="B99" s="18">
        <v>100</v>
      </c>
      <c r="C99" s="59">
        <f>B99*0.1</f>
        <v>10</v>
      </c>
      <c r="D99" s="60">
        <f>$C99/3</f>
        <v>3.3333333333333335</v>
      </c>
      <c r="E99" s="82">
        <f>$C99/3</f>
        <v>3.3333333333333335</v>
      </c>
      <c r="F99" s="82"/>
      <c r="G99" s="82">
        <f>$C99/3</f>
        <v>3.3333333333333335</v>
      </c>
      <c r="H99" s="82"/>
    </row>
    <row r="100" ht="16.5"/>
    <row r="101" spans="1:8" ht="42" customHeight="1">
      <c r="A101" s="56" t="s">
        <v>96</v>
      </c>
      <c r="B101" s="57" t="s">
        <v>97</v>
      </c>
      <c r="C101" s="58" t="s">
        <v>103</v>
      </c>
      <c r="D101" s="57" t="s">
        <v>104</v>
      </c>
      <c r="E101" s="80" t="s">
        <v>105</v>
      </c>
      <c r="F101" s="80"/>
      <c r="G101" s="81" t="s">
        <v>106</v>
      </c>
      <c r="H101" s="81"/>
    </row>
    <row r="102" spans="1:8" ht="33">
      <c r="A102" s="18" t="s">
        <v>245</v>
      </c>
      <c r="B102" s="18">
        <v>100</v>
      </c>
      <c r="C102" s="59">
        <f>B102*0.05</f>
        <v>5</v>
      </c>
      <c r="D102" s="60">
        <f>$C102/3</f>
        <v>1.6666666666666667</v>
      </c>
      <c r="E102" s="82">
        <f>$C102/3</f>
        <v>1.6666666666666667</v>
      </c>
      <c r="F102" s="82"/>
      <c r="G102" s="82">
        <f>$C102/3</f>
        <v>1.6666666666666667</v>
      </c>
      <c r="H102" s="82"/>
    </row>
    <row r="103" ht="16.5"/>
    <row r="104" spans="1:8" ht="25.5">
      <c r="A104" s="84" t="s">
        <v>107</v>
      </c>
      <c r="B104" s="84"/>
      <c r="C104" s="84"/>
      <c r="D104" s="84"/>
      <c r="E104" s="84"/>
      <c r="F104" s="84"/>
      <c r="G104" s="84"/>
      <c r="H104" s="84"/>
    </row>
    <row r="105" spans="1:8" ht="33" customHeight="1">
      <c r="A105" s="85" t="s">
        <v>108</v>
      </c>
      <c r="B105" s="85"/>
      <c r="C105" s="85"/>
      <c r="D105" s="85"/>
      <c r="E105" s="85"/>
      <c r="F105" s="63" t="s">
        <v>9</v>
      </c>
      <c r="G105" s="63" t="s">
        <v>120</v>
      </c>
      <c r="H105" s="63" t="s">
        <v>109</v>
      </c>
    </row>
    <row r="106" spans="1:8" ht="27.75" customHeight="1">
      <c r="A106" s="74" t="s">
        <v>110</v>
      </c>
      <c r="B106" s="74"/>
      <c r="C106" s="74"/>
      <c r="D106" s="74"/>
      <c r="E106" s="74"/>
      <c r="F106" s="64">
        <f>E21+A58+E71+D99+D102</f>
        <v>5</v>
      </c>
      <c r="G106" s="65"/>
      <c r="H106" s="49"/>
    </row>
    <row r="107" spans="1:8" ht="27.75" customHeight="1">
      <c r="A107" s="74" t="s">
        <v>111</v>
      </c>
      <c r="B107" s="74"/>
      <c r="C107" s="74"/>
      <c r="D107" s="74"/>
      <c r="E107" s="74"/>
      <c r="F107" s="64">
        <f>E36+C58+E83+E99+E102</f>
        <v>5</v>
      </c>
      <c r="G107" s="65"/>
      <c r="H107" s="49"/>
    </row>
    <row r="108" spans="1:8" ht="27.75" customHeight="1">
      <c r="A108" s="74" t="s">
        <v>112</v>
      </c>
      <c r="B108" s="74"/>
      <c r="C108" s="74"/>
      <c r="D108" s="74"/>
      <c r="E108" s="74"/>
      <c r="F108" s="64">
        <f>E48+E58+E96+G99+G102</f>
        <v>5</v>
      </c>
      <c r="G108" s="65"/>
      <c r="H108" s="49"/>
    </row>
    <row r="109" spans="1:8" ht="23.25" customHeight="1">
      <c r="A109" s="86" t="s">
        <v>113</v>
      </c>
      <c r="B109" s="86"/>
      <c r="C109" s="86"/>
      <c r="D109" s="86"/>
      <c r="E109" s="86"/>
      <c r="F109" s="66">
        <f>F106+F107+F108</f>
        <v>15</v>
      </c>
      <c r="G109" s="67"/>
      <c r="H109" s="68"/>
    </row>
  </sheetData>
  <sheetProtection/>
  <mergeCells count="43">
    <mergeCell ref="A104:H104"/>
    <mergeCell ref="A105:E105"/>
    <mergeCell ref="A106:E106"/>
    <mergeCell ref="A107:E107"/>
    <mergeCell ref="A108:E108"/>
    <mergeCell ref="A109:E109"/>
    <mergeCell ref="G98:H98"/>
    <mergeCell ref="E99:F99"/>
    <mergeCell ref="G99:H99"/>
    <mergeCell ref="E101:F101"/>
    <mergeCell ref="G101:H101"/>
    <mergeCell ref="E102:F102"/>
    <mergeCell ref="G102:H102"/>
    <mergeCell ref="A71:D71"/>
    <mergeCell ref="A82:D82"/>
    <mergeCell ref="A83:D83"/>
    <mergeCell ref="A95:D95"/>
    <mergeCell ref="A96:D96"/>
    <mergeCell ref="E98:F98"/>
    <mergeCell ref="A58:B58"/>
    <mergeCell ref="C58:D58"/>
    <mergeCell ref="E58:H58"/>
    <mergeCell ref="A60:H60"/>
    <mergeCell ref="F61:G61"/>
    <mergeCell ref="A70:D70"/>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8.xml><?xml version="1.0" encoding="utf-8"?>
<worksheet xmlns="http://schemas.openxmlformats.org/spreadsheetml/2006/main" xmlns:r="http://schemas.openxmlformats.org/officeDocument/2006/relationships">
  <dimension ref="A1:H104"/>
  <sheetViews>
    <sheetView zoomScalePageLayoutView="0" workbookViewId="0" topLeftCell="A1">
      <selection activeCell="A1" sqref="A1"/>
    </sheetView>
  </sheetViews>
  <sheetFormatPr defaultColWidth="9.00390625" defaultRowHeight="16.5"/>
  <cols>
    <col min="1" max="1" width="11.625" style="1" customWidth="1"/>
    <col min="2" max="2" width="27.125" style="1" customWidth="1"/>
    <col min="3" max="3" width="9.50390625" style="1" customWidth="1"/>
    <col min="4" max="4" width="66.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837</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72.75" customHeight="1">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42.7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8" t="s">
        <v>5</v>
      </c>
      <c r="B51" s="8" t="s">
        <v>6</v>
      </c>
      <c r="C51" s="8" t="s">
        <v>7</v>
      </c>
      <c r="D51" s="10" t="s">
        <v>8</v>
      </c>
      <c r="E51" s="314" t="s">
        <v>9</v>
      </c>
      <c r="F51" s="11" t="s">
        <v>120</v>
      </c>
      <c r="G51" s="12" t="s">
        <v>121</v>
      </c>
      <c r="H51" s="12" t="s">
        <v>122</v>
      </c>
    </row>
    <row r="52" spans="1:8" s="199" customFormat="1" ht="128.25">
      <c r="A52" s="195">
        <v>1</v>
      </c>
      <c r="B52" s="274" t="s">
        <v>838</v>
      </c>
      <c r="C52" s="195">
        <v>20</v>
      </c>
      <c r="D52" s="202" t="s">
        <v>839</v>
      </c>
      <c r="E52" s="197"/>
      <c r="F52" s="198"/>
      <c r="G52" s="73"/>
      <c r="H52" s="73"/>
    </row>
    <row r="53" spans="1:8" s="199" customFormat="1" ht="399">
      <c r="A53" s="195">
        <v>2</v>
      </c>
      <c r="B53" s="51" t="s">
        <v>840</v>
      </c>
      <c r="C53" s="195">
        <v>40</v>
      </c>
      <c r="D53" s="202" t="s">
        <v>841</v>
      </c>
      <c r="E53" s="200"/>
      <c r="F53" s="198"/>
      <c r="G53" s="73"/>
      <c r="H53" s="73"/>
    </row>
    <row r="54" spans="1:8" s="199" customFormat="1" ht="399">
      <c r="A54" s="195">
        <v>3</v>
      </c>
      <c r="B54" s="51" t="s">
        <v>842</v>
      </c>
      <c r="C54" s="195">
        <v>40</v>
      </c>
      <c r="D54" s="202" t="s">
        <v>843</v>
      </c>
      <c r="E54" s="281"/>
      <c r="F54" s="198"/>
      <c r="G54" s="73"/>
      <c r="H54" s="73"/>
    </row>
    <row r="55" spans="1:8" ht="242.25">
      <c r="A55" s="315">
        <v>4</v>
      </c>
      <c r="B55" s="316" t="s">
        <v>844</v>
      </c>
      <c r="C55" s="315">
        <v>30</v>
      </c>
      <c r="D55" s="317" t="s">
        <v>845</v>
      </c>
      <c r="E55" s="318"/>
      <c r="F55" s="319"/>
      <c r="G55" s="320"/>
      <c r="H55" s="73"/>
    </row>
    <row r="56" spans="1:8" ht="99.75">
      <c r="A56" s="195">
        <v>5</v>
      </c>
      <c r="B56" s="51" t="s">
        <v>846</v>
      </c>
      <c r="C56" s="195">
        <v>20</v>
      </c>
      <c r="D56" s="202" t="s">
        <v>847</v>
      </c>
      <c r="E56" s="281"/>
      <c r="F56" s="198"/>
      <c r="G56" s="73"/>
      <c r="H56" s="73"/>
    </row>
    <row r="57" spans="1:8" ht="21.75" customHeight="1">
      <c r="A57" s="75" t="s">
        <v>45</v>
      </c>
      <c r="B57" s="75"/>
      <c r="C57" s="75"/>
      <c r="D57" s="75"/>
      <c r="E57" s="32">
        <f>MIN(100,IF(E52+E54&gt;100,100,E52+E53+E54))</f>
        <v>0</v>
      </c>
      <c r="F57" s="32">
        <f>MIN(100,IF(F52+F54&gt;100,100,F52+F53+F54))</f>
        <v>0</v>
      </c>
      <c r="G57" s="244"/>
      <c r="H57" s="31"/>
    </row>
    <row r="58" spans="1:8" ht="14.25" customHeight="1">
      <c r="A58" s="75" t="s">
        <v>86</v>
      </c>
      <c r="B58" s="75"/>
      <c r="C58" s="75"/>
      <c r="D58" s="75"/>
      <c r="E58" s="47">
        <f>E57*0.15</f>
        <v>0</v>
      </c>
      <c r="F58" s="47">
        <f>F57*0.15</f>
        <v>0</v>
      </c>
      <c r="G58" s="48"/>
      <c r="H58" s="48"/>
    </row>
    <row r="59" spans="1:8" ht="14.25" customHeight="1">
      <c r="A59" s="77" t="s">
        <v>87</v>
      </c>
      <c r="B59" s="77"/>
      <c r="C59" s="77" t="s">
        <v>88</v>
      </c>
      <c r="D59" s="77"/>
      <c r="E59" s="77" t="s">
        <v>89</v>
      </c>
      <c r="F59" s="77"/>
      <c r="G59" s="77"/>
      <c r="H59" s="77"/>
    </row>
    <row r="60" spans="1:8" ht="14.25" customHeight="1">
      <c r="A60" s="78">
        <f>$E58/3</f>
        <v>0</v>
      </c>
      <c r="B60" s="78"/>
      <c r="C60" s="78">
        <f>$E58/3</f>
        <v>0</v>
      </c>
      <c r="D60" s="78"/>
      <c r="E60" s="78">
        <f>$E58/3</f>
        <v>0</v>
      </c>
      <c r="F60" s="78"/>
      <c r="G60" s="78"/>
      <c r="H60" s="78"/>
    </row>
    <row r="61" ht="16.5"/>
    <row r="62" spans="1:8" ht="32.25" customHeight="1" thickBot="1">
      <c r="A62" s="79" t="s">
        <v>90</v>
      </c>
      <c r="B62" s="79"/>
      <c r="C62" s="79"/>
      <c r="D62" s="79"/>
      <c r="E62" s="79"/>
      <c r="F62" s="79"/>
      <c r="G62" s="79"/>
      <c r="H62" s="79"/>
    </row>
    <row r="63" spans="1:8" ht="16.5" thickBot="1">
      <c r="A63" s="3" t="s">
        <v>2</v>
      </c>
      <c r="B63" s="4"/>
      <c r="C63" s="5"/>
      <c r="D63" s="2" t="s">
        <v>280</v>
      </c>
      <c r="E63" s="6"/>
      <c r="F63" s="71" t="s">
        <v>92</v>
      </c>
      <c r="G63" s="71"/>
      <c r="H63" s="321">
        <f>C63+C73+C83</f>
        <v>0</v>
      </c>
    </row>
    <row r="64" spans="1:8" ht="66">
      <c r="A64" s="8" t="s">
        <v>5</v>
      </c>
      <c r="B64" s="8" t="s">
        <v>6</v>
      </c>
      <c r="C64" s="9" t="s">
        <v>7</v>
      </c>
      <c r="D64" s="10" t="s">
        <v>8</v>
      </c>
      <c r="E64" s="11" t="s">
        <v>9</v>
      </c>
      <c r="F64" s="8" t="s">
        <v>120</v>
      </c>
      <c r="G64" s="12" t="s">
        <v>121</v>
      </c>
      <c r="H64" s="12" t="s">
        <v>122</v>
      </c>
    </row>
    <row r="65" spans="1:8" s="323" customFormat="1" ht="71.25">
      <c r="A65" s="18">
        <v>1</v>
      </c>
      <c r="B65" s="31" t="s">
        <v>281</v>
      </c>
      <c r="C65" s="31" t="s">
        <v>282</v>
      </c>
      <c r="D65" s="322" t="s">
        <v>848</v>
      </c>
      <c r="E65" s="16"/>
      <c r="F65" s="17"/>
      <c r="G65" s="18"/>
      <c r="H65" s="13"/>
    </row>
    <row r="66" spans="1:8" s="323" customFormat="1" ht="142.5">
      <c r="A66" s="18">
        <v>2</v>
      </c>
      <c r="B66" s="31" t="s">
        <v>849</v>
      </c>
      <c r="C66" s="31" t="s">
        <v>282</v>
      </c>
      <c r="D66" s="322" t="s">
        <v>850</v>
      </c>
      <c r="E66" s="21"/>
      <c r="F66" s="17"/>
      <c r="G66" s="18"/>
      <c r="H66" s="13"/>
    </row>
    <row r="67" spans="1:8" s="323" customFormat="1" ht="114">
      <c r="A67" s="13">
        <v>3</v>
      </c>
      <c r="B67" s="31" t="s">
        <v>851</v>
      </c>
      <c r="C67" s="31" t="s">
        <v>282</v>
      </c>
      <c r="D67" s="322" t="s">
        <v>852</v>
      </c>
      <c r="E67" s="21"/>
      <c r="F67" s="17"/>
      <c r="G67" s="18"/>
      <c r="H67" s="13"/>
    </row>
    <row r="68" spans="1:8" s="323" customFormat="1" ht="114">
      <c r="A68" s="13">
        <v>4</v>
      </c>
      <c r="B68" s="31" t="s">
        <v>286</v>
      </c>
      <c r="C68" s="31" t="s">
        <v>282</v>
      </c>
      <c r="D68" s="322" t="s">
        <v>853</v>
      </c>
      <c r="E68" s="21"/>
      <c r="F68" s="17"/>
      <c r="G68" s="18"/>
      <c r="H68" s="13"/>
    </row>
    <row r="69" spans="1:8" s="323" customFormat="1" ht="128.25">
      <c r="A69" s="13">
        <v>5</v>
      </c>
      <c r="B69" s="31" t="s">
        <v>854</v>
      </c>
      <c r="C69" s="31" t="s">
        <v>282</v>
      </c>
      <c r="D69" s="322" t="s">
        <v>855</v>
      </c>
      <c r="E69" s="30"/>
      <c r="F69" s="17"/>
      <c r="G69" s="18"/>
      <c r="H69" s="13"/>
    </row>
    <row r="70" spans="1:8" ht="14.25" customHeight="1">
      <c r="A70" s="75" t="s">
        <v>45</v>
      </c>
      <c r="B70" s="75"/>
      <c r="C70" s="75"/>
      <c r="D70" s="75"/>
      <c r="E70" s="32">
        <f>MIN(100,IF(E65+E69&gt;100,100,E65+E66+E67+E68+E69))</f>
        <v>0</v>
      </c>
      <c r="F70" s="32">
        <f>MIN(100,IF(F65+F69&gt;100,100,F65+F66+F67+F68+F69))</f>
        <v>0</v>
      </c>
      <c r="G70" s="31"/>
      <c r="H70" s="31"/>
    </row>
    <row r="71" spans="1:8" ht="13.5" customHeight="1">
      <c r="A71" s="75" t="s">
        <v>93</v>
      </c>
      <c r="B71" s="75"/>
      <c r="C71" s="75"/>
      <c r="D71" s="75"/>
      <c r="E71" s="34">
        <f>E70*$C63</f>
        <v>0</v>
      </c>
      <c r="F71" s="34">
        <f>F70*$C63</f>
        <v>0</v>
      </c>
      <c r="G71" s="31"/>
      <c r="H71" s="31"/>
    </row>
    <row r="72" ht="16.5" thickBot="1"/>
    <row r="73" spans="1:8" ht="16.5" thickBot="1">
      <c r="A73" s="3" t="s">
        <v>47</v>
      </c>
      <c r="B73" s="4"/>
      <c r="C73" s="5"/>
      <c r="D73" s="2" t="s">
        <v>280</v>
      </c>
      <c r="E73" s="6"/>
      <c r="F73" s="6"/>
      <c r="G73" s="6"/>
      <c r="H73" s="6"/>
    </row>
    <row r="74" spans="1:8" ht="66">
      <c r="A74" s="8" t="s">
        <v>5</v>
      </c>
      <c r="B74" s="8" t="s">
        <v>6</v>
      </c>
      <c r="C74" s="9" t="s">
        <v>7</v>
      </c>
      <c r="D74" s="10" t="s">
        <v>8</v>
      </c>
      <c r="E74" s="11" t="s">
        <v>9</v>
      </c>
      <c r="F74" s="8" t="s">
        <v>120</v>
      </c>
      <c r="G74" s="12" t="s">
        <v>121</v>
      </c>
      <c r="H74" s="12" t="s">
        <v>122</v>
      </c>
    </row>
    <row r="75" spans="1:8" ht="128.25">
      <c r="A75" s="271">
        <v>1</v>
      </c>
      <c r="B75" s="31" t="s">
        <v>292</v>
      </c>
      <c r="C75" s="31" t="s">
        <v>282</v>
      </c>
      <c r="D75" s="324" t="s">
        <v>856</v>
      </c>
      <c r="E75" s="38"/>
      <c r="F75" s="39"/>
      <c r="G75" s="36"/>
      <c r="H75" s="36"/>
    </row>
    <row r="76" spans="1:8" ht="57">
      <c r="A76" s="271">
        <v>2</v>
      </c>
      <c r="B76" s="31" t="s">
        <v>295</v>
      </c>
      <c r="C76" s="31" t="s">
        <v>282</v>
      </c>
      <c r="D76" s="324" t="s">
        <v>857</v>
      </c>
      <c r="E76" s="41"/>
      <c r="F76" s="39"/>
      <c r="G76" s="36"/>
      <c r="H76" s="36"/>
    </row>
    <row r="77" spans="1:8" ht="156.75">
      <c r="A77" s="271">
        <v>3</v>
      </c>
      <c r="B77" s="31" t="s">
        <v>297</v>
      </c>
      <c r="C77" s="31" t="s">
        <v>282</v>
      </c>
      <c r="D77" s="324" t="s">
        <v>858</v>
      </c>
      <c r="E77" s="41"/>
      <c r="F77" s="39"/>
      <c r="G77" s="36"/>
      <c r="H77" s="36"/>
    </row>
    <row r="78" spans="1:8" ht="128.25">
      <c r="A78" s="271">
        <v>4</v>
      </c>
      <c r="B78" s="31" t="s">
        <v>859</v>
      </c>
      <c r="C78" s="31" t="s">
        <v>282</v>
      </c>
      <c r="D78" s="324" t="s">
        <v>860</v>
      </c>
      <c r="E78" s="41"/>
      <c r="F78" s="39"/>
      <c r="G78" s="36"/>
      <c r="H78" s="36"/>
    </row>
    <row r="79" spans="1:8" ht="142.5">
      <c r="A79" s="271">
        <v>5</v>
      </c>
      <c r="B79" s="31" t="s">
        <v>300</v>
      </c>
      <c r="C79" s="31" t="s">
        <v>282</v>
      </c>
      <c r="D79" s="324" t="s">
        <v>861</v>
      </c>
      <c r="E79" s="44"/>
      <c r="F79" s="39"/>
      <c r="G79" s="36"/>
      <c r="H79" s="36"/>
    </row>
    <row r="80" spans="1:8" ht="14.25" customHeight="1">
      <c r="A80" s="75" t="s">
        <v>45</v>
      </c>
      <c r="B80" s="75"/>
      <c r="C80" s="75"/>
      <c r="D80" s="75"/>
      <c r="E80" s="32">
        <f>MIN(100,IF(E75+E79&gt;100,100,E75+E76+E77+E78+E79))</f>
        <v>0</v>
      </c>
      <c r="F80" s="32">
        <f>MIN(100,IF(F75+F79&gt;100,100,F75+F76+F77+F78+F79))</f>
        <v>0</v>
      </c>
      <c r="G80" s="31"/>
      <c r="H80" s="31"/>
    </row>
    <row r="81" spans="1:8" ht="13.5" customHeight="1">
      <c r="A81" s="75" t="s">
        <v>94</v>
      </c>
      <c r="B81" s="75"/>
      <c r="C81" s="75"/>
      <c r="D81" s="75"/>
      <c r="E81" s="34">
        <f>E80*$C73</f>
        <v>0</v>
      </c>
      <c r="F81" s="34">
        <f>F80*$C73</f>
        <v>0</v>
      </c>
      <c r="G81" s="31"/>
      <c r="H81" s="31"/>
    </row>
    <row r="82" ht="16.5" thickBot="1"/>
    <row r="83" spans="1:8" ht="16.5" thickBot="1">
      <c r="A83" s="45" t="s">
        <v>68</v>
      </c>
      <c r="B83" s="4"/>
      <c r="C83" s="5"/>
      <c r="D83" s="2" t="s">
        <v>280</v>
      </c>
      <c r="E83" s="6"/>
      <c r="F83" s="6"/>
      <c r="G83" s="6"/>
      <c r="H83" s="6"/>
    </row>
    <row r="84" spans="1:8" ht="66">
      <c r="A84" s="8" t="s">
        <v>5</v>
      </c>
      <c r="B84" s="8" t="s">
        <v>6</v>
      </c>
      <c r="C84" s="9" t="s">
        <v>7</v>
      </c>
      <c r="D84" s="10" t="s">
        <v>8</v>
      </c>
      <c r="E84" s="11" t="s">
        <v>9</v>
      </c>
      <c r="F84" s="8" t="s">
        <v>120</v>
      </c>
      <c r="G84" s="12" t="s">
        <v>121</v>
      </c>
      <c r="H84" s="12" t="s">
        <v>122</v>
      </c>
    </row>
    <row r="85" spans="1:8" ht="226.5">
      <c r="A85" s="271">
        <v>1</v>
      </c>
      <c r="B85" s="40" t="s">
        <v>862</v>
      </c>
      <c r="C85" s="267" t="s">
        <v>863</v>
      </c>
      <c r="D85" s="325" t="s">
        <v>864</v>
      </c>
      <c r="E85" s="38"/>
      <c r="F85" s="39"/>
      <c r="G85" s="36"/>
      <c r="H85" s="36"/>
    </row>
    <row r="86" spans="1:8" ht="71.25">
      <c r="A86" s="271">
        <v>2</v>
      </c>
      <c r="B86" s="40" t="s">
        <v>865</v>
      </c>
      <c r="C86" s="267" t="s">
        <v>543</v>
      </c>
      <c r="D86" s="324" t="s">
        <v>866</v>
      </c>
      <c r="E86" s="41"/>
      <c r="F86" s="39"/>
      <c r="G86" s="36"/>
      <c r="H86" s="36"/>
    </row>
    <row r="87" spans="1:8" ht="57">
      <c r="A87" s="271">
        <v>3</v>
      </c>
      <c r="B87" s="40" t="s">
        <v>308</v>
      </c>
      <c r="C87" s="267" t="s">
        <v>526</v>
      </c>
      <c r="D87" s="324" t="s">
        <v>867</v>
      </c>
      <c r="E87" s="41"/>
      <c r="F87" s="39"/>
      <c r="G87" s="36"/>
      <c r="H87" s="36"/>
    </row>
    <row r="88" spans="1:8" ht="128.25">
      <c r="A88" s="271">
        <v>4</v>
      </c>
      <c r="B88" s="40" t="s">
        <v>311</v>
      </c>
      <c r="C88" s="267" t="s">
        <v>526</v>
      </c>
      <c r="D88" s="326" t="s">
        <v>868</v>
      </c>
      <c r="E88" s="41"/>
      <c r="F88" s="39"/>
      <c r="G88" s="36"/>
      <c r="H88" s="36"/>
    </row>
    <row r="89" spans="1:8" ht="228">
      <c r="A89" s="271">
        <v>5</v>
      </c>
      <c r="B89" s="40" t="s">
        <v>869</v>
      </c>
      <c r="C89" s="267" t="s">
        <v>526</v>
      </c>
      <c r="D89" s="324" t="s">
        <v>870</v>
      </c>
      <c r="E89" s="44"/>
      <c r="F89" s="39"/>
      <c r="G89" s="36"/>
      <c r="H89" s="36"/>
    </row>
    <row r="90" spans="1:8" ht="14.25" customHeight="1">
      <c r="A90" s="75" t="s">
        <v>45</v>
      </c>
      <c r="B90" s="75"/>
      <c r="C90" s="75"/>
      <c r="D90" s="75"/>
      <c r="E90" s="32">
        <f>MIN(100,IF(E85+E89&gt;100,100,E85+E86+E87+E88+E89))</f>
        <v>0</v>
      </c>
      <c r="F90" s="32">
        <f>MIN(100,IF(F85+F89&gt;100,100,F85+F86+F87+F88+F89))</f>
        <v>0</v>
      </c>
      <c r="G90" s="31"/>
      <c r="H90" s="31"/>
    </row>
    <row r="91" spans="1:8" ht="13.5" customHeight="1">
      <c r="A91" s="75" t="s">
        <v>95</v>
      </c>
      <c r="B91" s="75"/>
      <c r="C91" s="75"/>
      <c r="D91" s="75"/>
      <c r="E91" s="34">
        <f>E90*$C83</f>
        <v>0</v>
      </c>
      <c r="F91" s="34">
        <f>F90*$C83</f>
        <v>0</v>
      </c>
      <c r="G91" s="31"/>
      <c r="H91" s="31"/>
    </row>
    <row r="92" ht="16.5"/>
    <row r="93" spans="1:8" ht="41.25" customHeight="1">
      <c r="A93" s="56" t="s">
        <v>96</v>
      </c>
      <c r="B93" s="57" t="s">
        <v>97</v>
      </c>
      <c r="C93" s="57" t="s">
        <v>98</v>
      </c>
      <c r="D93" s="57" t="s">
        <v>99</v>
      </c>
      <c r="E93" s="80" t="s">
        <v>100</v>
      </c>
      <c r="F93" s="80"/>
      <c r="G93" s="81" t="s">
        <v>101</v>
      </c>
      <c r="H93" s="81"/>
    </row>
    <row r="94" spans="1:8" ht="42.75" customHeight="1">
      <c r="A94" s="18" t="s">
        <v>102</v>
      </c>
      <c r="B94" s="18">
        <v>100</v>
      </c>
      <c r="C94" s="59">
        <f>B94*0.1</f>
        <v>10</v>
      </c>
      <c r="D94" s="60">
        <f>$C94/3</f>
        <v>3.3333333333333335</v>
      </c>
      <c r="E94" s="82">
        <f>$C94/3</f>
        <v>3.3333333333333335</v>
      </c>
      <c r="F94" s="82"/>
      <c r="G94" s="82">
        <f>$C94/3</f>
        <v>3.3333333333333335</v>
      </c>
      <c r="H94" s="82"/>
    </row>
    <row r="95" ht="16.5"/>
    <row r="96" spans="1:8" ht="42" customHeight="1">
      <c r="A96" s="56" t="s">
        <v>96</v>
      </c>
      <c r="B96" s="57" t="s">
        <v>97</v>
      </c>
      <c r="C96" s="246" t="s">
        <v>103</v>
      </c>
      <c r="D96" s="57" t="s">
        <v>104</v>
      </c>
      <c r="E96" s="80" t="s">
        <v>105</v>
      </c>
      <c r="F96" s="80"/>
      <c r="G96" s="81" t="s">
        <v>106</v>
      </c>
      <c r="H96" s="81"/>
    </row>
    <row r="97" spans="1:8" ht="33">
      <c r="A97" s="18" t="s">
        <v>245</v>
      </c>
      <c r="B97" s="18">
        <v>100</v>
      </c>
      <c r="C97" s="59">
        <f>B97*0.05</f>
        <v>5</v>
      </c>
      <c r="D97" s="60">
        <f>$C97/3</f>
        <v>1.6666666666666667</v>
      </c>
      <c r="E97" s="82">
        <f>$C97/3</f>
        <v>1.6666666666666667</v>
      </c>
      <c r="F97" s="82"/>
      <c r="G97" s="82">
        <f>$C97/3</f>
        <v>1.6666666666666667</v>
      </c>
      <c r="H97" s="82"/>
    </row>
    <row r="98" ht="16.5"/>
    <row r="99" spans="1:8" ht="25.5">
      <c r="A99" s="84" t="s">
        <v>107</v>
      </c>
      <c r="B99" s="84"/>
      <c r="C99" s="84"/>
      <c r="D99" s="84"/>
      <c r="E99" s="84"/>
      <c r="F99" s="84"/>
      <c r="G99" s="84"/>
      <c r="H99" s="84"/>
    </row>
    <row r="100" spans="1:8" ht="33" customHeight="1">
      <c r="A100" s="85" t="s">
        <v>108</v>
      </c>
      <c r="B100" s="85"/>
      <c r="C100" s="85"/>
      <c r="D100" s="85"/>
      <c r="E100" s="85"/>
      <c r="F100" s="63" t="s">
        <v>9</v>
      </c>
      <c r="G100" s="63" t="s">
        <v>120</v>
      </c>
      <c r="H100" s="63" t="s">
        <v>109</v>
      </c>
    </row>
    <row r="101" spans="1:8" ht="27.75" customHeight="1">
      <c r="A101" s="74" t="s">
        <v>110</v>
      </c>
      <c r="B101" s="74"/>
      <c r="C101" s="74"/>
      <c r="D101" s="74"/>
      <c r="E101" s="74"/>
      <c r="F101" s="64">
        <f>E21+A60+E71+D94+D97</f>
        <v>5</v>
      </c>
      <c r="G101" s="65"/>
      <c r="H101" s="49"/>
    </row>
    <row r="102" spans="1:8" ht="27.75" customHeight="1">
      <c r="A102" s="74" t="s">
        <v>111</v>
      </c>
      <c r="B102" s="74"/>
      <c r="C102" s="74"/>
      <c r="D102" s="74"/>
      <c r="E102" s="74"/>
      <c r="F102" s="64">
        <f>E36+C60+E81+E94+E97</f>
        <v>5</v>
      </c>
      <c r="G102" s="65"/>
      <c r="H102" s="49"/>
    </row>
    <row r="103" spans="1:8" ht="27.75" customHeight="1">
      <c r="A103" s="74" t="s">
        <v>112</v>
      </c>
      <c r="B103" s="74"/>
      <c r="C103" s="74"/>
      <c r="D103" s="74"/>
      <c r="E103" s="74"/>
      <c r="F103" s="64">
        <f>E48+E60+E91+G94+G97</f>
        <v>5</v>
      </c>
      <c r="G103" s="65"/>
      <c r="H103" s="49"/>
    </row>
    <row r="104" spans="1:8" ht="23.25" customHeight="1">
      <c r="A104" s="86" t="s">
        <v>113</v>
      </c>
      <c r="B104" s="86"/>
      <c r="C104" s="86"/>
      <c r="D104" s="86"/>
      <c r="E104" s="86"/>
      <c r="F104" s="66">
        <f>F101+F102+F103</f>
        <v>15</v>
      </c>
      <c r="G104" s="67"/>
      <c r="H104" s="68"/>
    </row>
  </sheetData>
  <sheetProtection/>
  <mergeCells count="43">
    <mergeCell ref="A99:H99"/>
    <mergeCell ref="A100:E100"/>
    <mergeCell ref="A101:E101"/>
    <mergeCell ref="A102:E102"/>
    <mergeCell ref="A103:E103"/>
    <mergeCell ref="A104:E104"/>
    <mergeCell ref="G93:H93"/>
    <mergeCell ref="E94:F94"/>
    <mergeCell ref="G94:H94"/>
    <mergeCell ref="E96:F96"/>
    <mergeCell ref="G96:H96"/>
    <mergeCell ref="E97:F97"/>
    <mergeCell ref="G97:H97"/>
    <mergeCell ref="A71:D71"/>
    <mergeCell ref="A80:D80"/>
    <mergeCell ref="A81:D81"/>
    <mergeCell ref="A90:D90"/>
    <mergeCell ref="A91:D91"/>
    <mergeCell ref="E93:F93"/>
    <mergeCell ref="A60:B60"/>
    <mergeCell ref="C60:D60"/>
    <mergeCell ref="E60:H60"/>
    <mergeCell ref="A62:H62"/>
    <mergeCell ref="F63:G63"/>
    <mergeCell ref="A70:D70"/>
    <mergeCell ref="A50:H50"/>
    <mergeCell ref="A57:D57"/>
    <mergeCell ref="A58:D58"/>
    <mergeCell ref="A59:B59"/>
    <mergeCell ref="C59:D59"/>
    <mergeCell ref="E59:H59"/>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19.xml><?xml version="1.0" encoding="utf-8"?>
<worksheet xmlns="http://schemas.openxmlformats.org/spreadsheetml/2006/main" xmlns:r="http://schemas.openxmlformats.org/officeDocument/2006/relationships">
  <dimension ref="A1:H104"/>
  <sheetViews>
    <sheetView zoomScalePageLayoutView="0" workbookViewId="0" topLeftCell="A1">
      <selection activeCell="A1" sqref="A1"/>
    </sheetView>
  </sheetViews>
  <sheetFormatPr defaultColWidth="9.00390625" defaultRowHeight="16.5"/>
  <cols>
    <col min="1" max="1" width="11.625" style="1" customWidth="1"/>
    <col min="2" max="2" width="28.875" style="1" customWidth="1"/>
    <col min="3" max="3" width="9.50390625" style="1" customWidth="1"/>
    <col min="4" max="4" width="68.50390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871</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28.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57">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8" t="s">
        <v>5</v>
      </c>
      <c r="B51" s="8" t="s">
        <v>6</v>
      </c>
      <c r="C51" s="8" t="s">
        <v>7</v>
      </c>
      <c r="D51" s="10" t="s">
        <v>8</v>
      </c>
      <c r="E51" s="314" t="s">
        <v>9</v>
      </c>
      <c r="F51" s="11" t="s">
        <v>120</v>
      </c>
      <c r="G51" s="12" t="s">
        <v>121</v>
      </c>
      <c r="H51" s="12" t="s">
        <v>122</v>
      </c>
    </row>
    <row r="52" spans="1:8" s="199" customFormat="1" ht="128.25">
      <c r="A52" s="195">
        <v>1</v>
      </c>
      <c r="B52" s="274" t="s">
        <v>838</v>
      </c>
      <c r="C52" s="195">
        <v>20</v>
      </c>
      <c r="D52" s="202" t="s">
        <v>839</v>
      </c>
      <c r="E52" s="197"/>
      <c r="F52" s="198"/>
      <c r="G52" s="73"/>
      <c r="H52" s="73"/>
    </row>
    <row r="53" spans="1:8" s="199" customFormat="1" ht="399">
      <c r="A53" s="195">
        <v>2</v>
      </c>
      <c r="B53" s="51" t="s">
        <v>840</v>
      </c>
      <c r="C53" s="195">
        <v>40</v>
      </c>
      <c r="D53" s="202" t="s">
        <v>841</v>
      </c>
      <c r="E53" s="200"/>
      <c r="F53" s="198"/>
      <c r="G53" s="73"/>
      <c r="H53" s="73"/>
    </row>
    <row r="54" spans="1:8" s="199" customFormat="1" ht="399">
      <c r="A54" s="195">
        <v>3</v>
      </c>
      <c r="B54" s="51" t="s">
        <v>842</v>
      </c>
      <c r="C54" s="195">
        <v>40</v>
      </c>
      <c r="D54" s="202" t="s">
        <v>843</v>
      </c>
      <c r="E54" s="281"/>
      <c r="F54" s="198"/>
      <c r="G54" s="73"/>
      <c r="H54" s="73"/>
    </row>
    <row r="55" spans="1:8" ht="228">
      <c r="A55" s="315">
        <v>4</v>
      </c>
      <c r="B55" s="316" t="s">
        <v>844</v>
      </c>
      <c r="C55" s="315">
        <v>30</v>
      </c>
      <c r="D55" s="317" t="s">
        <v>845</v>
      </c>
      <c r="E55" s="318"/>
      <c r="F55" s="319"/>
      <c r="G55" s="320"/>
      <c r="H55" s="73"/>
    </row>
    <row r="56" spans="1:8" ht="99.75">
      <c r="A56" s="195">
        <v>5</v>
      </c>
      <c r="B56" s="51" t="s">
        <v>846</v>
      </c>
      <c r="C56" s="195">
        <v>20</v>
      </c>
      <c r="D56" s="202" t="s">
        <v>847</v>
      </c>
      <c r="E56" s="281"/>
      <c r="F56" s="198"/>
      <c r="G56" s="73"/>
      <c r="H56" s="73"/>
    </row>
    <row r="57" spans="1:8" ht="21.75" customHeight="1">
      <c r="A57" s="75" t="s">
        <v>45</v>
      </c>
      <c r="B57" s="75"/>
      <c r="C57" s="75"/>
      <c r="D57" s="75"/>
      <c r="E57" s="32">
        <f>MIN(100,IF(E52+E54&gt;100,100,E52+E53+E54))</f>
        <v>0</v>
      </c>
      <c r="F57" s="32">
        <f>MIN(100,IF(F52+F54&gt;100,100,F52+F53+F54))</f>
        <v>0</v>
      </c>
      <c r="G57" s="244"/>
      <c r="H57" s="31"/>
    </row>
    <row r="58" spans="1:8" ht="14.25" customHeight="1">
      <c r="A58" s="75" t="s">
        <v>86</v>
      </c>
      <c r="B58" s="75"/>
      <c r="C58" s="75"/>
      <c r="D58" s="75"/>
      <c r="E58" s="47">
        <f>E57*0.15</f>
        <v>0</v>
      </c>
      <c r="F58" s="47">
        <f>F57*0.15</f>
        <v>0</v>
      </c>
      <c r="G58" s="48"/>
      <c r="H58" s="48"/>
    </row>
    <row r="59" spans="1:8" ht="14.25" customHeight="1">
      <c r="A59" s="77" t="s">
        <v>87</v>
      </c>
      <c r="B59" s="77"/>
      <c r="C59" s="77" t="s">
        <v>88</v>
      </c>
      <c r="D59" s="77"/>
      <c r="E59" s="77" t="s">
        <v>89</v>
      </c>
      <c r="F59" s="77"/>
      <c r="G59" s="77"/>
      <c r="H59" s="77"/>
    </row>
    <row r="60" spans="1:8" ht="14.25" customHeight="1">
      <c r="A60" s="78">
        <f>$E58/3</f>
        <v>0</v>
      </c>
      <c r="B60" s="78"/>
      <c r="C60" s="78">
        <f>$E58/3</f>
        <v>0</v>
      </c>
      <c r="D60" s="78"/>
      <c r="E60" s="78">
        <f>$E58/3</f>
        <v>0</v>
      </c>
      <c r="F60" s="78"/>
      <c r="G60" s="78"/>
      <c r="H60" s="78"/>
    </row>
    <row r="61" ht="16.5"/>
    <row r="62" spans="1:8" ht="32.25" customHeight="1" thickBot="1">
      <c r="A62" s="79" t="s">
        <v>90</v>
      </c>
      <c r="B62" s="79"/>
      <c r="C62" s="79"/>
      <c r="D62" s="79"/>
      <c r="E62" s="79"/>
      <c r="F62" s="79"/>
      <c r="G62" s="79"/>
      <c r="H62" s="79"/>
    </row>
    <row r="63" spans="1:8" ht="16.5" thickBot="1">
      <c r="A63" s="3" t="s">
        <v>2</v>
      </c>
      <c r="B63" s="4"/>
      <c r="C63" s="5"/>
      <c r="D63" s="2" t="s">
        <v>280</v>
      </c>
      <c r="E63" s="6"/>
      <c r="F63" s="71" t="s">
        <v>92</v>
      </c>
      <c r="G63" s="71"/>
      <c r="H63" s="7">
        <f>C63+C72+C80</f>
        <v>0</v>
      </c>
    </row>
    <row r="64" spans="1:8" ht="66">
      <c r="A64" s="11" t="s">
        <v>5</v>
      </c>
      <c r="B64" s="11" t="s">
        <v>6</v>
      </c>
      <c r="C64" s="212" t="s">
        <v>7</v>
      </c>
      <c r="D64" s="194" t="s">
        <v>8</v>
      </c>
      <c r="E64" s="11" t="s">
        <v>9</v>
      </c>
      <c r="F64" s="8" t="s">
        <v>120</v>
      </c>
      <c r="G64" s="12" t="s">
        <v>121</v>
      </c>
      <c r="H64" s="12" t="s">
        <v>122</v>
      </c>
    </row>
    <row r="65" spans="1:8" ht="85.5">
      <c r="A65" s="13">
        <v>1</v>
      </c>
      <c r="B65" s="254" t="s">
        <v>872</v>
      </c>
      <c r="C65" s="273">
        <v>50</v>
      </c>
      <c r="D65" s="46" t="s">
        <v>873</v>
      </c>
      <c r="E65" s="16"/>
      <c r="F65" s="17"/>
      <c r="G65" s="18"/>
      <c r="H65" s="13"/>
    </row>
    <row r="66" spans="1:8" ht="57">
      <c r="A66" s="13">
        <v>2</v>
      </c>
      <c r="B66" s="254" t="s">
        <v>566</v>
      </c>
      <c r="C66" s="273">
        <v>20</v>
      </c>
      <c r="D66" s="46" t="s">
        <v>874</v>
      </c>
      <c r="E66" s="327"/>
      <c r="F66" s="17"/>
      <c r="G66" s="18"/>
      <c r="H66" s="13"/>
    </row>
    <row r="67" spans="1:8" ht="105" customHeight="1">
      <c r="A67" s="13">
        <v>3</v>
      </c>
      <c r="B67" s="254" t="s">
        <v>284</v>
      </c>
      <c r="C67" s="273">
        <v>40</v>
      </c>
      <c r="D67" s="46" t="s">
        <v>875</v>
      </c>
      <c r="E67" s="327"/>
      <c r="F67" s="17"/>
      <c r="G67" s="18"/>
      <c r="H67" s="13"/>
    </row>
    <row r="68" spans="1:8" ht="99.75">
      <c r="A68" s="13">
        <v>4</v>
      </c>
      <c r="B68" s="254" t="s">
        <v>876</v>
      </c>
      <c r="C68" s="273">
        <v>40</v>
      </c>
      <c r="D68" s="46" t="s">
        <v>877</v>
      </c>
      <c r="E68" s="328"/>
      <c r="F68" s="17"/>
      <c r="G68" s="18"/>
      <c r="H68" s="13"/>
    </row>
    <row r="69" spans="1:8" ht="14.25" customHeight="1">
      <c r="A69" s="75" t="s">
        <v>45</v>
      </c>
      <c r="B69" s="75"/>
      <c r="C69" s="75"/>
      <c r="D69" s="75"/>
      <c r="E69" s="32">
        <f>MIN(100,IF(E65+E68&gt;100,100,E65+E66+E67+E68))</f>
        <v>0</v>
      </c>
      <c r="F69" s="33">
        <f>MIN(100,IF(F65+F68&gt;100,100,F65+F66+F67+F68))</f>
        <v>0</v>
      </c>
      <c r="G69" s="31"/>
      <c r="H69" s="31"/>
    </row>
    <row r="70" spans="1:8" ht="13.5" customHeight="1">
      <c r="A70" s="75" t="s">
        <v>93</v>
      </c>
      <c r="B70" s="75"/>
      <c r="C70" s="75"/>
      <c r="D70" s="75"/>
      <c r="E70" s="34">
        <f>E69*$C63</f>
        <v>0</v>
      </c>
      <c r="F70" s="34">
        <f>F69*$C63</f>
        <v>0</v>
      </c>
      <c r="G70" s="31"/>
      <c r="H70" s="31"/>
    </row>
    <row r="71" spans="1:8" ht="13.5" customHeight="1" thickBot="1">
      <c r="A71" s="265"/>
      <c r="B71" s="265"/>
      <c r="C71" s="265"/>
      <c r="D71" s="265"/>
      <c r="E71" s="329"/>
      <c r="F71" s="265"/>
      <c r="G71" s="265"/>
      <c r="H71" s="265"/>
    </row>
    <row r="72" spans="1:8" ht="16.5" thickBot="1">
      <c r="A72" s="330" t="s">
        <v>47</v>
      </c>
      <c r="B72" s="331"/>
      <c r="C72" s="5"/>
      <c r="D72" s="332" t="s">
        <v>280</v>
      </c>
      <c r="E72" s="6"/>
      <c r="F72" s="6"/>
      <c r="G72" s="6"/>
      <c r="H72" s="6"/>
    </row>
    <row r="73" spans="1:8" ht="66">
      <c r="A73" s="8" t="s">
        <v>5</v>
      </c>
      <c r="B73" s="8" t="s">
        <v>6</v>
      </c>
      <c r="C73" s="9" t="s">
        <v>7</v>
      </c>
      <c r="D73" s="10" t="s">
        <v>8</v>
      </c>
      <c r="E73" s="314" t="s">
        <v>9</v>
      </c>
      <c r="F73" s="8" t="s">
        <v>120</v>
      </c>
      <c r="G73" s="12" t="s">
        <v>121</v>
      </c>
      <c r="H73" s="12" t="s">
        <v>122</v>
      </c>
    </row>
    <row r="74" spans="1:8" ht="156.75">
      <c r="A74" s="35">
        <v>1</v>
      </c>
      <c r="B74" s="254" t="s">
        <v>295</v>
      </c>
      <c r="C74" s="31">
        <v>70</v>
      </c>
      <c r="D74" s="40" t="s">
        <v>878</v>
      </c>
      <c r="E74" s="16"/>
      <c r="F74" s="39"/>
      <c r="G74" s="36"/>
      <c r="H74" s="36"/>
    </row>
    <row r="75" spans="1:8" ht="114">
      <c r="A75" s="35">
        <v>2</v>
      </c>
      <c r="B75" s="254" t="s">
        <v>879</v>
      </c>
      <c r="C75" s="31">
        <v>50</v>
      </c>
      <c r="D75" s="40" t="s">
        <v>880</v>
      </c>
      <c r="E75" s="327"/>
      <c r="F75" s="39"/>
      <c r="G75" s="36"/>
      <c r="H75" s="36"/>
    </row>
    <row r="76" spans="1:8" ht="71.25">
      <c r="A76" s="35">
        <v>3</v>
      </c>
      <c r="B76" s="254" t="s">
        <v>881</v>
      </c>
      <c r="C76" s="31">
        <v>30</v>
      </c>
      <c r="D76" s="40" t="s">
        <v>882</v>
      </c>
      <c r="E76" s="328"/>
      <c r="F76" s="39"/>
      <c r="G76" s="36"/>
      <c r="H76" s="36"/>
    </row>
    <row r="77" spans="1:8" ht="14.25" customHeight="1">
      <c r="A77" s="75" t="s">
        <v>45</v>
      </c>
      <c r="B77" s="75"/>
      <c r="C77" s="75"/>
      <c r="D77" s="75"/>
      <c r="E77" s="32">
        <f>MIN(100,IF(E74+E76&gt;100,100,E74+E75+E76))</f>
        <v>0</v>
      </c>
      <c r="F77" s="33">
        <f>MIN(100,IF(F74+F76&gt;100,100,F74+F75+F76))</f>
        <v>0</v>
      </c>
      <c r="G77" s="31"/>
      <c r="H77" s="31"/>
    </row>
    <row r="78" spans="1:8" ht="13.5" customHeight="1">
      <c r="A78" s="75" t="s">
        <v>94</v>
      </c>
      <c r="B78" s="75"/>
      <c r="C78" s="75"/>
      <c r="D78" s="75"/>
      <c r="E78" s="34">
        <f>E77*$C72</f>
        <v>0</v>
      </c>
      <c r="F78" s="34">
        <f>F77*$C72</f>
        <v>0</v>
      </c>
      <c r="G78" s="31"/>
      <c r="H78" s="31"/>
    </row>
    <row r="79" ht="16.5" thickBot="1"/>
    <row r="80" spans="1:8" ht="16.5" thickBot="1">
      <c r="A80" s="45" t="s">
        <v>68</v>
      </c>
      <c r="B80" s="4"/>
      <c r="C80" s="5"/>
      <c r="D80" s="2" t="s">
        <v>280</v>
      </c>
      <c r="E80" s="6"/>
      <c r="F80" s="6"/>
      <c r="G80" s="6"/>
      <c r="H80" s="6"/>
    </row>
    <row r="81" spans="1:8" ht="66">
      <c r="A81" s="8" t="s">
        <v>5</v>
      </c>
      <c r="B81" s="8" t="s">
        <v>6</v>
      </c>
      <c r="C81" s="9" t="s">
        <v>7</v>
      </c>
      <c r="D81" s="10" t="s">
        <v>8</v>
      </c>
      <c r="E81" s="11" t="s">
        <v>9</v>
      </c>
      <c r="F81" s="8" t="s">
        <v>120</v>
      </c>
      <c r="G81" s="12" t="s">
        <v>121</v>
      </c>
      <c r="H81" s="12" t="s">
        <v>122</v>
      </c>
    </row>
    <row r="82" spans="1:8" ht="87" customHeight="1">
      <c r="A82" s="333">
        <v>1</v>
      </c>
      <c r="B82" s="334" t="s">
        <v>883</v>
      </c>
      <c r="C82" s="244">
        <v>20</v>
      </c>
      <c r="D82" s="335" t="s">
        <v>884</v>
      </c>
      <c r="E82" s="38"/>
      <c r="F82" s="272"/>
      <c r="G82" s="336"/>
      <c r="H82" s="336"/>
    </row>
    <row r="83" spans="1:8" ht="213.75">
      <c r="A83" s="35">
        <v>2</v>
      </c>
      <c r="B83" s="51" t="s">
        <v>885</v>
      </c>
      <c r="C83" s="31">
        <v>15</v>
      </c>
      <c r="D83" s="46" t="s">
        <v>886</v>
      </c>
      <c r="E83" s="41"/>
      <c r="F83" s="39"/>
      <c r="G83" s="36"/>
      <c r="H83" s="36"/>
    </row>
    <row r="84" spans="1:8" ht="71.25">
      <c r="A84" s="35">
        <v>3</v>
      </c>
      <c r="B84" s="51" t="s">
        <v>887</v>
      </c>
      <c r="C84" s="31">
        <v>10</v>
      </c>
      <c r="D84" s="46" t="s">
        <v>888</v>
      </c>
      <c r="E84" s="41"/>
      <c r="F84" s="39"/>
      <c r="G84" s="36"/>
      <c r="H84" s="36"/>
    </row>
    <row r="85" spans="1:8" ht="80.25" customHeight="1">
      <c r="A85" s="35">
        <v>4</v>
      </c>
      <c r="B85" s="51" t="s">
        <v>889</v>
      </c>
      <c r="C85" s="31">
        <v>40</v>
      </c>
      <c r="D85" s="46" t="s">
        <v>890</v>
      </c>
      <c r="E85" s="41"/>
      <c r="F85" s="39"/>
      <c r="G85" s="36"/>
      <c r="H85" s="36"/>
    </row>
    <row r="86" spans="1:8" ht="158.25" customHeight="1">
      <c r="A86" s="35">
        <v>5</v>
      </c>
      <c r="B86" s="254" t="s">
        <v>891</v>
      </c>
      <c r="C86" s="31">
        <v>20</v>
      </c>
      <c r="D86" s="46" t="s">
        <v>892</v>
      </c>
      <c r="E86" s="41"/>
      <c r="F86" s="39"/>
      <c r="G86" s="36"/>
      <c r="H86" s="36"/>
    </row>
    <row r="87" spans="1:8" ht="71.25">
      <c r="A87" s="35">
        <v>6</v>
      </c>
      <c r="B87" s="51" t="s">
        <v>893</v>
      </c>
      <c r="C87" s="31">
        <v>20</v>
      </c>
      <c r="D87" s="46" t="s">
        <v>894</v>
      </c>
      <c r="E87" s="41"/>
      <c r="F87" s="39"/>
      <c r="G87" s="36"/>
      <c r="H87" s="36"/>
    </row>
    <row r="88" spans="1:8" ht="71.25">
      <c r="A88" s="35">
        <v>7</v>
      </c>
      <c r="B88" s="51" t="s">
        <v>895</v>
      </c>
      <c r="C88" s="31">
        <v>10</v>
      </c>
      <c r="D88" s="46" t="s">
        <v>896</v>
      </c>
      <c r="E88" s="41"/>
      <c r="F88" s="39"/>
      <c r="G88" s="36"/>
      <c r="H88" s="36"/>
    </row>
    <row r="89" spans="1:8" ht="42.75">
      <c r="A89" s="35">
        <v>8</v>
      </c>
      <c r="B89" s="254" t="s">
        <v>897</v>
      </c>
      <c r="C89" s="31">
        <v>15</v>
      </c>
      <c r="D89" s="46" t="s">
        <v>898</v>
      </c>
      <c r="E89" s="44"/>
      <c r="F89" s="39"/>
      <c r="G89" s="36"/>
      <c r="H89" s="36"/>
    </row>
    <row r="90" spans="1:8" ht="14.25" customHeight="1">
      <c r="A90" s="75" t="s">
        <v>45</v>
      </c>
      <c r="B90" s="75"/>
      <c r="C90" s="75"/>
      <c r="D90" s="75"/>
      <c r="E90" s="32">
        <f>MIN(100,IF(E82+E89&gt;100,100,E82+E83+E84+E85+E86+E87+E88+E89))</f>
        <v>0</v>
      </c>
      <c r="F90" s="32">
        <f>MIN(100,IF(F82+F89&gt;100,100,F82+F83+F84+F85+F86+F87+F88+F89))</f>
        <v>0</v>
      </c>
      <c r="G90" s="31"/>
      <c r="H90" s="31"/>
    </row>
    <row r="91" spans="1:8" ht="13.5" customHeight="1">
      <c r="A91" s="75" t="s">
        <v>95</v>
      </c>
      <c r="B91" s="75"/>
      <c r="C91" s="75"/>
      <c r="D91" s="75"/>
      <c r="E91" s="34">
        <f>E90*$C80</f>
        <v>0</v>
      </c>
      <c r="F91" s="34">
        <f>F90*$C80</f>
        <v>0</v>
      </c>
      <c r="G91" s="31"/>
      <c r="H91" s="31"/>
    </row>
    <row r="92" ht="16.5"/>
    <row r="93" spans="1:8" ht="41.25" customHeight="1">
      <c r="A93" s="56" t="s">
        <v>96</v>
      </c>
      <c r="B93" s="57" t="s">
        <v>97</v>
      </c>
      <c r="C93" s="57" t="s">
        <v>98</v>
      </c>
      <c r="D93" s="57" t="s">
        <v>99</v>
      </c>
      <c r="E93" s="80" t="s">
        <v>100</v>
      </c>
      <c r="F93" s="80"/>
      <c r="G93" s="81" t="s">
        <v>101</v>
      </c>
      <c r="H93" s="81"/>
    </row>
    <row r="94" spans="1:8" ht="42.75" customHeight="1">
      <c r="A94" s="18" t="s">
        <v>102</v>
      </c>
      <c r="B94" s="18">
        <v>100</v>
      </c>
      <c r="C94" s="59">
        <f>B94*0.1</f>
        <v>10</v>
      </c>
      <c r="D94" s="60">
        <f>$C94/3</f>
        <v>3.3333333333333335</v>
      </c>
      <c r="E94" s="82">
        <f>$C94/3</f>
        <v>3.3333333333333335</v>
      </c>
      <c r="F94" s="82"/>
      <c r="G94" s="82">
        <f>$C94/3</f>
        <v>3.3333333333333335</v>
      </c>
      <c r="H94" s="82"/>
    </row>
    <row r="95" ht="16.5"/>
    <row r="96" spans="1:8" ht="42" customHeight="1">
      <c r="A96" s="56" t="s">
        <v>96</v>
      </c>
      <c r="B96" s="57" t="s">
        <v>97</v>
      </c>
      <c r="C96" s="246" t="s">
        <v>103</v>
      </c>
      <c r="D96" s="57" t="s">
        <v>104</v>
      </c>
      <c r="E96" s="80" t="s">
        <v>105</v>
      </c>
      <c r="F96" s="80"/>
      <c r="G96" s="81" t="s">
        <v>106</v>
      </c>
      <c r="H96" s="81"/>
    </row>
    <row r="97" spans="1:8" ht="33">
      <c r="A97" s="18" t="s">
        <v>245</v>
      </c>
      <c r="B97" s="18">
        <v>100</v>
      </c>
      <c r="C97" s="59">
        <f>B97*0.05</f>
        <v>5</v>
      </c>
      <c r="D97" s="60">
        <f>$C97/3</f>
        <v>1.6666666666666667</v>
      </c>
      <c r="E97" s="82">
        <f>$C97/3</f>
        <v>1.6666666666666667</v>
      </c>
      <c r="F97" s="82"/>
      <c r="G97" s="82">
        <f>$C97/3</f>
        <v>1.6666666666666667</v>
      </c>
      <c r="H97" s="82"/>
    </row>
    <row r="98" ht="16.5"/>
    <row r="99" spans="1:8" ht="25.5">
      <c r="A99" s="84" t="s">
        <v>107</v>
      </c>
      <c r="B99" s="84"/>
      <c r="C99" s="84"/>
      <c r="D99" s="84"/>
      <c r="E99" s="84"/>
      <c r="F99" s="84"/>
      <c r="G99" s="84"/>
      <c r="H99" s="84"/>
    </row>
    <row r="100" spans="1:8" ht="33" customHeight="1">
      <c r="A100" s="85" t="s">
        <v>108</v>
      </c>
      <c r="B100" s="85"/>
      <c r="C100" s="85"/>
      <c r="D100" s="85"/>
      <c r="E100" s="85"/>
      <c r="F100" s="63" t="s">
        <v>9</v>
      </c>
      <c r="G100" s="63" t="s">
        <v>120</v>
      </c>
      <c r="H100" s="63" t="s">
        <v>109</v>
      </c>
    </row>
    <row r="101" spans="1:8" ht="27.75" customHeight="1">
      <c r="A101" s="74" t="s">
        <v>110</v>
      </c>
      <c r="B101" s="74"/>
      <c r="C101" s="74"/>
      <c r="D101" s="74"/>
      <c r="E101" s="74"/>
      <c r="F101" s="64">
        <f>E21+A60+E70+D94+D97</f>
        <v>5</v>
      </c>
      <c r="G101" s="65"/>
      <c r="H101" s="49"/>
    </row>
    <row r="102" spans="1:8" ht="27.75" customHeight="1">
      <c r="A102" s="74" t="s">
        <v>111</v>
      </c>
      <c r="B102" s="74"/>
      <c r="C102" s="74"/>
      <c r="D102" s="74"/>
      <c r="E102" s="74"/>
      <c r="F102" s="64">
        <f>E36+C60+E78+E94+E97</f>
        <v>5</v>
      </c>
      <c r="G102" s="65"/>
      <c r="H102" s="49"/>
    </row>
    <row r="103" spans="1:8" ht="27.75" customHeight="1">
      <c r="A103" s="74" t="s">
        <v>112</v>
      </c>
      <c r="B103" s="74"/>
      <c r="C103" s="74"/>
      <c r="D103" s="74"/>
      <c r="E103" s="74"/>
      <c r="F103" s="64">
        <f>E48+E60+E91+G94+G97</f>
        <v>5</v>
      </c>
      <c r="G103" s="65"/>
      <c r="H103" s="49"/>
    </row>
    <row r="104" spans="1:8" ht="23.25" customHeight="1">
      <c r="A104" s="86" t="s">
        <v>113</v>
      </c>
      <c r="B104" s="86"/>
      <c r="C104" s="86"/>
      <c r="D104" s="86"/>
      <c r="E104" s="86"/>
      <c r="F104" s="66">
        <f>F101+F102+F103</f>
        <v>15</v>
      </c>
      <c r="G104" s="67"/>
      <c r="H104" s="68"/>
    </row>
  </sheetData>
  <sheetProtection/>
  <mergeCells count="43">
    <mergeCell ref="A99:H99"/>
    <mergeCell ref="A100:E100"/>
    <mergeCell ref="A101:E101"/>
    <mergeCell ref="A102:E102"/>
    <mergeCell ref="A103:E103"/>
    <mergeCell ref="A104:E104"/>
    <mergeCell ref="G93:H93"/>
    <mergeCell ref="E94:F94"/>
    <mergeCell ref="G94:H94"/>
    <mergeCell ref="E96:F96"/>
    <mergeCell ref="G96:H96"/>
    <mergeCell ref="E97:F97"/>
    <mergeCell ref="G97:H97"/>
    <mergeCell ref="A70:D70"/>
    <mergeCell ref="A77:D77"/>
    <mergeCell ref="A78:D78"/>
    <mergeCell ref="A90:D90"/>
    <mergeCell ref="A91:D91"/>
    <mergeCell ref="E93:F93"/>
    <mergeCell ref="A60:B60"/>
    <mergeCell ref="C60:D60"/>
    <mergeCell ref="E60:H60"/>
    <mergeCell ref="A62:H62"/>
    <mergeCell ref="F63:G63"/>
    <mergeCell ref="A69:D69"/>
    <mergeCell ref="A50:H50"/>
    <mergeCell ref="A57:D57"/>
    <mergeCell ref="A58:D58"/>
    <mergeCell ref="A59:B59"/>
    <mergeCell ref="C59:D59"/>
    <mergeCell ref="E59:H59"/>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9.00390625" defaultRowHeight="16.5"/>
  <cols>
    <col min="1" max="1" width="12.375" style="0" customWidth="1"/>
    <col min="2" max="2" width="17.25390625" style="0" customWidth="1"/>
    <col min="3" max="16384" width="9.50390625" style="0" customWidth="1"/>
  </cols>
  <sheetData>
    <row r="1" spans="1:2" ht="16.5">
      <c r="A1" t="s">
        <v>114</v>
      </c>
      <c r="B1" t="s">
        <v>115</v>
      </c>
    </row>
    <row r="2" spans="1:2" ht="16.5">
      <c r="A2" s="87">
        <v>0.05</v>
      </c>
      <c r="B2" s="88">
        <v>0.1</v>
      </c>
    </row>
    <row r="3" spans="1:2" ht="16.5">
      <c r="A3" s="87">
        <v>0.06</v>
      </c>
      <c r="B3" s="88">
        <v>0.11</v>
      </c>
    </row>
    <row r="4" spans="1:2" ht="16.5">
      <c r="A4" s="87">
        <v>0.07</v>
      </c>
      <c r="B4" s="88">
        <v>0.12</v>
      </c>
    </row>
    <row r="5" spans="1:2" ht="16.5">
      <c r="A5" s="87">
        <v>0.08</v>
      </c>
      <c r="B5" s="88">
        <v>0.13</v>
      </c>
    </row>
    <row r="6" spans="1:2" ht="16.5">
      <c r="A6" s="87">
        <v>0.09</v>
      </c>
      <c r="B6" s="88">
        <v>0.14</v>
      </c>
    </row>
    <row r="7" spans="1:2" ht="16.5">
      <c r="A7" s="87">
        <v>0.1</v>
      </c>
      <c r="B7" s="88">
        <v>0.15</v>
      </c>
    </row>
    <row r="8" spans="1:2" ht="16.5">
      <c r="A8" s="87">
        <v>0.11</v>
      </c>
      <c r="B8" s="88">
        <v>0.16</v>
      </c>
    </row>
    <row r="9" spans="1:2" ht="16.5">
      <c r="A9" s="87">
        <v>0.12</v>
      </c>
      <c r="B9" s="88">
        <v>0.17</v>
      </c>
    </row>
    <row r="10" spans="1:2" ht="16.5">
      <c r="A10" s="87">
        <v>0.13</v>
      </c>
      <c r="B10" s="88">
        <v>0.18</v>
      </c>
    </row>
    <row r="11" spans="1:2" ht="16.5">
      <c r="A11" s="87">
        <v>0.14</v>
      </c>
      <c r="B11" s="88">
        <v>0.19</v>
      </c>
    </row>
    <row r="12" spans="1:2" ht="16.5">
      <c r="A12" s="87">
        <v>0.15</v>
      </c>
      <c r="B12" s="88">
        <v>0.2</v>
      </c>
    </row>
    <row r="13" spans="1:2" ht="16.5">
      <c r="A13" s="87">
        <v>0.16</v>
      </c>
      <c r="B13" s="88"/>
    </row>
    <row r="14" spans="1:2" ht="16.5">
      <c r="A14" s="87">
        <v>0.17</v>
      </c>
      <c r="B14" s="88"/>
    </row>
    <row r="15" spans="1:2" ht="16.5">
      <c r="A15" s="87">
        <v>0.18</v>
      </c>
      <c r="B15" s="88"/>
    </row>
    <row r="16" spans="1:2" ht="16.5">
      <c r="A16" s="87">
        <v>0.19</v>
      </c>
      <c r="B16" s="88"/>
    </row>
    <row r="17" spans="1:2" ht="16.5">
      <c r="A17" s="87">
        <v>0.2</v>
      </c>
      <c r="B17" s="88"/>
    </row>
  </sheetData>
  <sheetProtection/>
  <printOptions/>
  <pageMargins left="0.7" right="0.7" top="0.75" bottom="0.75" header="0.5118110236220472" footer="0.5118110236220472"/>
  <pageSetup fitToHeight="0" fitToWidth="0" orientation="portrait" paperSize="9"/>
</worksheet>
</file>

<file path=xl/worksheets/sheet20.xml><?xml version="1.0" encoding="utf-8"?>
<worksheet xmlns="http://schemas.openxmlformats.org/spreadsheetml/2006/main" xmlns:r="http://schemas.openxmlformats.org/officeDocument/2006/relationships">
  <dimension ref="A1:H103"/>
  <sheetViews>
    <sheetView zoomScalePageLayoutView="0" workbookViewId="0" topLeftCell="A1">
      <selection activeCell="A1" sqref="A1"/>
    </sheetView>
  </sheetViews>
  <sheetFormatPr defaultColWidth="9.00390625" defaultRowHeight="16.5"/>
  <cols>
    <col min="1" max="1" width="11.625" style="1" customWidth="1"/>
    <col min="2" max="2" width="27.50390625" style="1" customWidth="1"/>
    <col min="3" max="3" width="9.50390625" style="1" customWidth="1"/>
    <col min="4" max="4" width="68.37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899</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79.5" customHeight="1">
      <c r="A15" s="72"/>
      <c r="B15" s="40" t="s">
        <v>35</v>
      </c>
      <c r="C15" s="205"/>
      <c r="D15" s="210" t="s">
        <v>36</v>
      </c>
      <c r="E15" s="26"/>
      <c r="F15" s="27"/>
      <c r="G15" s="28"/>
      <c r="H15" s="74"/>
    </row>
    <row r="16" spans="1:8" ht="42.7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57" customHeight="1" thickBot="1">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8" t="s">
        <v>5</v>
      </c>
      <c r="B51" s="8" t="s">
        <v>6</v>
      </c>
      <c r="C51" s="8" t="s">
        <v>7</v>
      </c>
      <c r="D51" s="10" t="s">
        <v>8</v>
      </c>
      <c r="E51" s="314" t="s">
        <v>9</v>
      </c>
      <c r="F51" s="11" t="s">
        <v>120</v>
      </c>
      <c r="G51" s="12" t="s">
        <v>121</v>
      </c>
      <c r="H51" s="12" t="s">
        <v>122</v>
      </c>
    </row>
    <row r="52" spans="1:8" s="199" customFormat="1" ht="128.25">
      <c r="A52" s="195">
        <v>1</v>
      </c>
      <c r="B52" s="274" t="s">
        <v>838</v>
      </c>
      <c r="C52" s="195">
        <v>20</v>
      </c>
      <c r="D52" s="202" t="s">
        <v>839</v>
      </c>
      <c r="E52" s="197"/>
      <c r="F52" s="198"/>
      <c r="G52" s="73"/>
      <c r="H52" s="73"/>
    </row>
    <row r="53" spans="1:8" s="199" customFormat="1" ht="399">
      <c r="A53" s="195">
        <v>2</v>
      </c>
      <c r="B53" s="51" t="s">
        <v>840</v>
      </c>
      <c r="C53" s="195">
        <v>40</v>
      </c>
      <c r="D53" s="202" t="s">
        <v>841</v>
      </c>
      <c r="E53" s="200"/>
      <c r="F53" s="198"/>
      <c r="G53" s="73"/>
      <c r="H53" s="73"/>
    </row>
    <row r="54" spans="1:8" s="199" customFormat="1" ht="399">
      <c r="A54" s="195">
        <v>3</v>
      </c>
      <c r="B54" s="51" t="s">
        <v>842</v>
      </c>
      <c r="C54" s="195">
        <v>40</v>
      </c>
      <c r="D54" s="202" t="s">
        <v>843</v>
      </c>
      <c r="E54" s="281"/>
      <c r="F54" s="198"/>
      <c r="G54" s="73"/>
      <c r="H54" s="73"/>
    </row>
    <row r="55" spans="1:8" ht="228">
      <c r="A55" s="315">
        <v>4</v>
      </c>
      <c r="B55" s="316" t="s">
        <v>844</v>
      </c>
      <c r="C55" s="315">
        <v>30</v>
      </c>
      <c r="D55" s="317" t="s">
        <v>845</v>
      </c>
      <c r="E55" s="318"/>
      <c r="F55" s="319"/>
      <c r="G55" s="320"/>
      <c r="H55" s="73"/>
    </row>
    <row r="56" spans="1:8" ht="99.75">
      <c r="A56" s="195">
        <v>5</v>
      </c>
      <c r="B56" s="51" t="s">
        <v>846</v>
      </c>
      <c r="C56" s="195">
        <v>20</v>
      </c>
      <c r="D56" s="202" t="s">
        <v>847</v>
      </c>
      <c r="E56" s="281"/>
      <c r="F56" s="198"/>
      <c r="G56" s="73"/>
      <c r="H56" s="73"/>
    </row>
    <row r="57" spans="1:8" ht="21.75" customHeight="1">
      <c r="A57" s="75" t="s">
        <v>45</v>
      </c>
      <c r="B57" s="75"/>
      <c r="C57" s="75"/>
      <c r="D57" s="75"/>
      <c r="E57" s="32">
        <f>MIN(100,IF(E52+E54&gt;100,100,E52+E53+E54))</f>
        <v>0</v>
      </c>
      <c r="F57" s="32">
        <f>MIN(100,IF(F52+F54&gt;100,100,F52+F53+F54))</f>
        <v>0</v>
      </c>
      <c r="G57" s="244"/>
      <c r="H57" s="31"/>
    </row>
    <row r="58" spans="1:8" ht="14.25" customHeight="1">
      <c r="A58" s="75" t="s">
        <v>86</v>
      </c>
      <c r="B58" s="75"/>
      <c r="C58" s="75"/>
      <c r="D58" s="75"/>
      <c r="E58" s="47">
        <f>E57*0.15</f>
        <v>0</v>
      </c>
      <c r="F58" s="47">
        <f>F57*0.15</f>
        <v>0</v>
      </c>
      <c r="G58" s="48"/>
      <c r="H58" s="48"/>
    </row>
    <row r="59" spans="1:8" ht="14.25" customHeight="1">
      <c r="A59" s="77" t="s">
        <v>87</v>
      </c>
      <c r="B59" s="77"/>
      <c r="C59" s="77" t="s">
        <v>88</v>
      </c>
      <c r="D59" s="77"/>
      <c r="E59" s="77" t="s">
        <v>89</v>
      </c>
      <c r="F59" s="77"/>
      <c r="G59" s="77"/>
      <c r="H59" s="77"/>
    </row>
    <row r="60" spans="1:8" ht="14.25" customHeight="1">
      <c r="A60" s="78">
        <f>$E58/3</f>
        <v>0</v>
      </c>
      <c r="B60" s="78"/>
      <c r="C60" s="78">
        <f>$E58/3</f>
        <v>0</v>
      </c>
      <c r="D60" s="78"/>
      <c r="E60" s="78">
        <f>$E58/3</f>
        <v>0</v>
      </c>
      <c r="F60" s="78"/>
      <c r="G60" s="78"/>
      <c r="H60" s="78"/>
    </row>
    <row r="61" ht="16.5"/>
    <row r="62" spans="1:8" ht="32.25" customHeight="1" thickBot="1">
      <c r="A62" s="79" t="s">
        <v>90</v>
      </c>
      <c r="B62" s="79"/>
      <c r="C62" s="79"/>
      <c r="D62" s="79"/>
      <c r="E62" s="79"/>
      <c r="F62" s="79"/>
      <c r="G62" s="79"/>
      <c r="H62" s="79"/>
    </row>
    <row r="63" spans="1:8" ht="16.5" thickBot="1">
      <c r="A63" s="3" t="s">
        <v>2</v>
      </c>
      <c r="B63" s="4"/>
      <c r="C63" s="5"/>
      <c r="D63" s="2" t="s">
        <v>280</v>
      </c>
      <c r="E63" s="6"/>
      <c r="F63" s="71" t="s">
        <v>92</v>
      </c>
      <c r="G63" s="71"/>
      <c r="H63" s="7">
        <f>C63+C74+C84</f>
        <v>0</v>
      </c>
    </row>
    <row r="64" spans="1:8" ht="66">
      <c r="A64" s="8" t="s">
        <v>5</v>
      </c>
      <c r="B64" s="8" t="s">
        <v>6</v>
      </c>
      <c r="C64" s="9" t="s">
        <v>7</v>
      </c>
      <c r="D64" s="10" t="s">
        <v>8</v>
      </c>
      <c r="E64" s="11" t="s">
        <v>9</v>
      </c>
      <c r="F64" s="8" t="s">
        <v>120</v>
      </c>
      <c r="G64" s="12" t="s">
        <v>121</v>
      </c>
      <c r="H64" s="12" t="s">
        <v>122</v>
      </c>
    </row>
    <row r="65" spans="1:8" ht="156.75">
      <c r="A65" s="13">
        <v>1</v>
      </c>
      <c r="B65" s="51" t="s">
        <v>900</v>
      </c>
      <c r="C65" s="35">
        <v>30</v>
      </c>
      <c r="D65" s="209" t="s">
        <v>901</v>
      </c>
      <c r="E65" s="16"/>
      <c r="F65" s="17"/>
      <c r="G65" s="18"/>
      <c r="H65" s="13"/>
    </row>
    <row r="66" spans="1:8" ht="142.5">
      <c r="A66" s="53">
        <v>2</v>
      </c>
      <c r="B66" s="337" t="s">
        <v>902</v>
      </c>
      <c r="C66" s="338">
        <v>30</v>
      </c>
      <c r="D66" s="339" t="s">
        <v>903</v>
      </c>
      <c r="E66" s="21"/>
      <c r="F66" s="17"/>
      <c r="G66" s="18"/>
      <c r="H66" s="13"/>
    </row>
    <row r="67" spans="1:8" ht="85.5">
      <c r="A67" s="13">
        <v>3</v>
      </c>
      <c r="B67" s="241" t="s">
        <v>904</v>
      </c>
      <c r="C67" s="35">
        <v>30</v>
      </c>
      <c r="D67" s="254" t="s">
        <v>905</v>
      </c>
      <c r="E67" s="340"/>
      <c r="F67" s="17"/>
      <c r="G67" s="18"/>
      <c r="H67" s="13"/>
    </row>
    <row r="68" spans="1:8" ht="156.75">
      <c r="A68" s="13">
        <v>4</v>
      </c>
      <c r="B68" s="36" t="s">
        <v>906</v>
      </c>
      <c r="C68" s="35">
        <v>20</v>
      </c>
      <c r="D68" s="221" t="s">
        <v>907</v>
      </c>
      <c r="E68" s="21"/>
      <c r="F68" s="27"/>
      <c r="G68" s="28"/>
      <c r="H68" s="53"/>
    </row>
    <row r="69" spans="1:8" ht="114">
      <c r="A69" s="341">
        <v>5</v>
      </c>
      <c r="B69" s="36" t="s">
        <v>908</v>
      </c>
      <c r="C69" s="342">
        <v>20</v>
      </c>
      <c r="D69" s="343" t="s">
        <v>909</v>
      </c>
      <c r="E69" s="26"/>
      <c r="F69" s="27"/>
      <c r="G69" s="28"/>
      <c r="H69" s="53"/>
    </row>
    <row r="70" spans="1:8" ht="142.5">
      <c r="A70" s="53">
        <v>6</v>
      </c>
      <c r="B70" s="54" t="s">
        <v>910</v>
      </c>
      <c r="C70" s="338">
        <v>20</v>
      </c>
      <c r="D70" s="210" t="s">
        <v>911</v>
      </c>
      <c r="E70" s="30"/>
      <c r="F70" s="27"/>
      <c r="G70" s="28"/>
      <c r="H70" s="28"/>
    </row>
    <row r="71" spans="1:8" ht="14.25" customHeight="1">
      <c r="A71" s="75" t="s">
        <v>45</v>
      </c>
      <c r="B71" s="75"/>
      <c r="C71" s="75"/>
      <c r="D71" s="75"/>
      <c r="E71" s="32">
        <f>MIN(100,IF(E65+E70&gt;100,100,E65+E66+E67+E68+E69+E70))</f>
        <v>0</v>
      </c>
      <c r="F71" s="33">
        <f>MIN(100,IF(F65+F70&gt;100,100,F65+F66+F67+F68+F69+F70))</f>
        <v>0</v>
      </c>
      <c r="G71" s="31"/>
      <c r="H71" s="31"/>
    </row>
    <row r="72" spans="1:8" ht="13.5" customHeight="1">
      <c r="A72" s="75" t="s">
        <v>93</v>
      </c>
      <c r="B72" s="75"/>
      <c r="C72" s="75"/>
      <c r="D72" s="75"/>
      <c r="E72" s="34">
        <f>E71*$C61</f>
        <v>0</v>
      </c>
      <c r="F72" s="34">
        <f>F71*$C61</f>
        <v>0</v>
      </c>
      <c r="G72" s="31"/>
      <c r="H72" s="31"/>
    </row>
    <row r="73" ht="16.5" thickBot="1"/>
    <row r="74" spans="1:8" ht="16.5" thickBot="1">
      <c r="A74" s="3" t="s">
        <v>47</v>
      </c>
      <c r="B74" s="4"/>
      <c r="C74" s="50"/>
      <c r="D74" s="2" t="s">
        <v>280</v>
      </c>
      <c r="E74" s="6"/>
      <c r="F74" s="6"/>
      <c r="G74" s="6"/>
      <c r="H74" s="6"/>
    </row>
    <row r="75" spans="1:8" ht="66">
      <c r="A75" s="8" t="s">
        <v>5</v>
      </c>
      <c r="B75" s="8" t="s">
        <v>6</v>
      </c>
      <c r="C75" s="9" t="s">
        <v>7</v>
      </c>
      <c r="D75" s="10" t="s">
        <v>8</v>
      </c>
      <c r="E75" s="11" t="s">
        <v>9</v>
      </c>
      <c r="F75" s="8" t="s">
        <v>120</v>
      </c>
      <c r="G75" s="12" t="s">
        <v>121</v>
      </c>
      <c r="H75" s="12" t="s">
        <v>122</v>
      </c>
    </row>
    <row r="76" spans="1:8" ht="85.5">
      <c r="A76" s="35">
        <v>1</v>
      </c>
      <c r="B76" s="36" t="s">
        <v>912</v>
      </c>
      <c r="C76" s="36">
        <v>20</v>
      </c>
      <c r="D76" s="46" t="s">
        <v>913</v>
      </c>
      <c r="E76" s="38"/>
      <c r="F76" s="39"/>
      <c r="G76" s="36"/>
      <c r="H76" s="36"/>
    </row>
    <row r="77" spans="1:8" ht="185.25">
      <c r="A77" s="35">
        <v>2</v>
      </c>
      <c r="B77" s="36" t="s">
        <v>914</v>
      </c>
      <c r="C77" s="36">
        <v>30</v>
      </c>
      <c r="D77" s="46" t="s">
        <v>915</v>
      </c>
      <c r="E77" s="41"/>
      <c r="F77" s="39"/>
      <c r="G77" s="36"/>
      <c r="H77" s="36"/>
    </row>
    <row r="78" spans="1:8" ht="99.75">
      <c r="A78" s="35">
        <v>3</v>
      </c>
      <c r="B78" s="36" t="s">
        <v>916</v>
      </c>
      <c r="C78" s="36">
        <v>40</v>
      </c>
      <c r="D78" s="221" t="s">
        <v>917</v>
      </c>
      <c r="E78" s="41"/>
      <c r="F78" s="39"/>
      <c r="G78" s="36"/>
      <c r="H78" s="36"/>
    </row>
    <row r="79" spans="1:8" ht="71.25">
      <c r="A79" s="35">
        <v>4</v>
      </c>
      <c r="B79" s="36" t="s">
        <v>918</v>
      </c>
      <c r="C79" s="36">
        <v>20</v>
      </c>
      <c r="D79" s="46" t="s">
        <v>919</v>
      </c>
      <c r="E79" s="41"/>
      <c r="F79" s="39"/>
      <c r="G79" s="36"/>
      <c r="H79" s="36"/>
    </row>
    <row r="80" spans="1:8" ht="356.25">
      <c r="A80" s="35">
        <v>5</v>
      </c>
      <c r="B80" s="1" t="s">
        <v>920</v>
      </c>
      <c r="C80" s="36">
        <v>40</v>
      </c>
      <c r="D80" s="46" t="s">
        <v>921</v>
      </c>
      <c r="E80" s="44"/>
      <c r="F80" s="39"/>
      <c r="G80" s="36"/>
      <c r="H80" s="36"/>
    </row>
    <row r="81" spans="1:8" ht="14.25" customHeight="1">
      <c r="A81" s="75" t="s">
        <v>45</v>
      </c>
      <c r="B81" s="75"/>
      <c r="C81" s="75"/>
      <c r="D81" s="75"/>
      <c r="E81" s="32">
        <f>MIN(100,IF(E76+E80&gt;100,100,E76+E77+E78+E79+E80))</f>
        <v>0</v>
      </c>
      <c r="F81" s="32">
        <f>MIN(100,IF(F76+F80&gt;100,100,F76+F77+F78+F79+F80))</f>
        <v>0</v>
      </c>
      <c r="G81" s="31"/>
      <c r="H81" s="31"/>
    </row>
    <row r="82" spans="1:8" ht="13.5" customHeight="1">
      <c r="A82" s="75" t="s">
        <v>94</v>
      </c>
      <c r="B82" s="75"/>
      <c r="C82" s="75"/>
      <c r="D82" s="75"/>
      <c r="E82" s="34">
        <f>E81*$C71</f>
        <v>0</v>
      </c>
      <c r="F82" s="34">
        <f>F81*$C71</f>
        <v>0</v>
      </c>
      <c r="G82" s="31"/>
      <c r="H82" s="31"/>
    </row>
    <row r="83" ht="16.5" thickBot="1"/>
    <row r="84" spans="1:8" ht="16.5" thickBot="1">
      <c r="A84" s="45" t="s">
        <v>68</v>
      </c>
      <c r="B84" s="4"/>
      <c r="C84" s="50"/>
      <c r="D84" s="2" t="s">
        <v>280</v>
      </c>
      <c r="E84" s="6"/>
      <c r="F84" s="6"/>
      <c r="G84" s="6"/>
      <c r="H84" s="6"/>
    </row>
    <row r="85" spans="1:8" ht="66">
      <c r="A85" s="8" t="s">
        <v>5</v>
      </c>
      <c r="B85" s="8" t="s">
        <v>6</v>
      </c>
      <c r="C85" s="9" t="s">
        <v>7</v>
      </c>
      <c r="D85" s="10" t="s">
        <v>8</v>
      </c>
      <c r="E85" s="11" t="s">
        <v>9</v>
      </c>
      <c r="F85" s="8" t="s">
        <v>120</v>
      </c>
      <c r="G85" s="12" t="s">
        <v>121</v>
      </c>
      <c r="H85" s="12" t="s">
        <v>122</v>
      </c>
    </row>
    <row r="86" spans="1:8" ht="156.75">
      <c r="A86" s="35">
        <v>1</v>
      </c>
      <c r="B86" s="36" t="s">
        <v>922</v>
      </c>
      <c r="C86" s="36">
        <v>50</v>
      </c>
      <c r="D86" s="221" t="s">
        <v>923</v>
      </c>
      <c r="E86" s="38"/>
      <c r="F86" s="39"/>
      <c r="G86" s="36"/>
      <c r="H86" s="36"/>
    </row>
    <row r="87" spans="1:8" ht="255.75" customHeight="1">
      <c r="A87" s="35">
        <v>2</v>
      </c>
      <c r="B87" s="1" t="s">
        <v>924</v>
      </c>
      <c r="C87" s="36">
        <v>50</v>
      </c>
      <c r="D87" s="221" t="s">
        <v>925</v>
      </c>
      <c r="E87" s="41"/>
      <c r="F87" s="39"/>
      <c r="G87" s="36"/>
      <c r="H87" s="36"/>
    </row>
    <row r="88" spans="1:8" ht="228">
      <c r="A88" s="35">
        <v>3</v>
      </c>
      <c r="B88" s="36" t="s">
        <v>926</v>
      </c>
      <c r="C88" s="36">
        <v>50</v>
      </c>
      <c r="D88" s="46" t="s">
        <v>927</v>
      </c>
      <c r="E88" s="44"/>
      <c r="F88" s="39"/>
      <c r="G88" s="36"/>
      <c r="H88" s="36"/>
    </row>
    <row r="89" spans="1:8" ht="14.25" customHeight="1">
      <c r="A89" s="75" t="s">
        <v>45</v>
      </c>
      <c r="B89" s="75"/>
      <c r="C89" s="75"/>
      <c r="D89" s="75"/>
      <c r="E89" s="32">
        <f>MIN(100,IF(E86+E88&gt;100,100,E86+E87+E88))</f>
        <v>0</v>
      </c>
      <c r="F89" s="32">
        <f>MIN(100,IF(F86+F88&gt;100,100,F86+F87+F88))</f>
        <v>0</v>
      </c>
      <c r="G89" s="31"/>
      <c r="H89" s="31"/>
    </row>
    <row r="90" spans="1:8" ht="13.5" customHeight="1">
      <c r="A90" s="75" t="s">
        <v>95</v>
      </c>
      <c r="B90" s="75"/>
      <c r="C90" s="75"/>
      <c r="D90" s="75"/>
      <c r="E90" s="34">
        <f>E89*$C79</f>
        <v>0</v>
      </c>
      <c r="F90" s="34">
        <f>F89*$C79</f>
        <v>0</v>
      </c>
      <c r="G90" s="31"/>
      <c r="H90" s="31"/>
    </row>
    <row r="91" ht="16.5"/>
    <row r="92" spans="1:8" ht="41.25" customHeight="1">
      <c r="A92" s="56" t="s">
        <v>96</v>
      </c>
      <c r="B92" s="57" t="s">
        <v>97</v>
      </c>
      <c r="C92" s="57" t="s">
        <v>98</v>
      </c>
      <c r="D92" s="57" t="s">
        <v>99</v>
      </c>
      <c r="E92" s="80" t="s">
        <v>100</v>
      </c>
      <c r="F92" s="80"/>
      <c r="G92" s="81" t="s">
        <v>101</v>
      </c>
      <c r="H92" s="81"/>
    </row>
    <row r="93" spans="1:8" ht="42.75" customHeight="1">
      <c r="A93" s="18" t="s">
        <v>102</v>
      </c>
      <c r="B93" s="18">
        <v>100</v>
      </c>
      <c r="C93" s="59">
        <f>B93*0.1</f>
        <v>10</v>
      </c>
      <c r="D93" s="60">
        <f>$C93/3</f>
        <v>3.3333333333333335</v>
      </c>
      <c r="E93" s="82">
        <f>$C93/3</f>
        <v>3.3333333333333335</v>
      </c>
      <c r="F93" s="82"/>
      <c r="G93" s="82">
        <f>$C93/3</f>
        <v>3.3333333333333335</v>
      </c>
      <c r="H93" s="82"/>
    </row>
    <row r="94" ht="16.5" thickBot="1"/>
    <row r="95" spans="1:8" ht="42" customHeight="1" thickBot="1">
      <c r="A95" s="56" t="s">
        <v>96</v>
      </c>
      <c r="B95" s="57" t="s">
        <v>97</v>
      </c>
      <c r="C95" s="61" t="s">
        <v>103</v>
      </c>
      <c r="D95" s="62" t="s">
        <v>104</v>
      </c>
      <c r="E95" s="83" t="s">
        <v>105</v>
      </c>
      <c r="F95" s="83"/>
      <c r="G95" s="81" t="s">
        <v>106</v>
      </c>
      <c r="H95" s="81"/>
    </row>
    <row r="96" spans="1:8" ht="33">
      <c r="A96" s="18" t="s">
        <v>102</v>
      </c>
      <c r="B96" s="18">
        <v>100</v>
      </c>
      <c r="C96" s="59">
        <f>B96*0.05</f>
        <v>5</v>
      </c>
      <c r="D96" s="60">
        <f>$C96/3</f>
        <v>1.6666666666666667</v>
      </c>
      <c r="E96" s="82">
        <f>$C96/3</f>
        <v>1.6666666666666667</v>
      </c>
      <c r="F96" s="82"/>
      <c r="G96" s="82">
        <f>$C96/3</f>
        <v>1.6666666666666667</v>
      </c>
      <c r="H96" s="82"/>
    </row>
    <row r="97" ht="16.5"/>
    <row r="98" spans="1:8" ht="25.5">
      <c r="A98" s="84" t="s">
        <v>107</v>
      </c>
      <c r="B98" s="84"/>
      <c r="C98" s="84"/>
      <c r="D98" s="84"/>
      <c r="E98" s="84"/>
      <c r="F98" s="84"/>
      <c r="G98" s="84"/>
      <c r="H98" s="84"/>
    </row>
    <row r="99" spans="1:8" ht="33" customHeight="1">
      <c r="A99" s="85" t="s">
        <v>108</v>
      </c>
      <c r="B99" s="85"/>
      <c r="C99" s="85"/>
      <c r="D99" s="85"/>
      <c r="E99" s="85"/>
      <c r="F99" s="63" t="s">
        <v>9</v>
      </c>
      <c r="G99" s="63" t="s">
        <v>120</v>
      </c>
      <c r="H99" s="63" t="s">
        <v>109</v>
      </c>
    </row>
    <row r="100" spans="1:8" ht="27.75" customHeight="1">
      <c r="A100" s="74" t="s">
        <v>110</v>
      </c>
      <c r="B100" s="74"/>
      <c r="C100" s="74"/>
      <c r="D100" s="74"/>
      <c r="E100" s="74"/>
      <c r="F100" s="64">
        <f>E21+A60+E72+D93+D96</f>
        <v>5</v>
      </c>
      <c r="G100" s="65"/>
      <c r="H100" s="49"/>
    </row>
    <row r="101" spans="1:8" ht="27.75" customHeight="1">
      <c r="A101" s="74" t="s">
        <v>111</v>
      </c>
      <c r="B101" s="74"/>
      <c r="C101" s="74"/>
      <c r="D101" s="74"/>
      <c r="E101" s="74"/>
      <c r="F101" s="64">
        <f>E36+C60+E82+E93+E96</f>
        <v>5</v>
      </c>
      <c r="G101" s="65"/>
      <c r="H101" s="49"/>
    </row>
    <row r="102" spans="1:8" ht="27.75" customHeight="1">
      <c r="A102" s="74" t="s">
        <v>112</v>
      </c>
      <c r="B102" s="74"/>
      <c r="C102" s="74"/>
      <c r="D102" s="74"/>
      <c r="E102" s="74"/>
      <c r="F102" s="64">
        <f>E48+E60+E90+G93+G96</f>
        <v>5</v>
      </c>
      <c r="G102" s="65"/>
      <c r="H102" s="49"/>
    </row>
    <row r="103" spans="1:8" ht="23.25" customHeight="1">
      <c r="A103" s="86" t="s">
        <v>113</v>
      </c>
      <c r="B103" s="86"/>
      <c r="C103" s="86"/>
      <c r="D103" s="86"/>
      <c r="E103" s="86"/>
      <c r="F103" s="66">
        <f>F100+F101+F102</f>
        <v>15</v>
      </c>
      <c r="G103" s="67"/>
      <c r="H103" s="68"/>
    </row>
  </sheetData>
  <sheetProtection/>
  <mergeCells count="43">
    <mergeCell ref="A98:H98"/>
    <mergeCell ref="A99:E99"/>
    <mergeCell ref="A100:E100"/>
    <mergeCell ref="A101:E101"/>
    <mergeCell ref="A102:E102"/>
    <mergeCell ref="A103:E103"/>
    <mergeCell ref="G92:H92"/>
    <mergeCell ref="E93:F93"/>
    <mergeCell ref="G93:H93"/>
    <mergeCell ref="E95:F95"/>
    <mergeCell ref="G95:H95"/>
    <mergeCell ref="E96:F96"/>
    <mergeCell ref="G96:H96"/>
    <mergeCell ref="A72:D72"/>
    <mergeCell ref="A81:D81"/>
    <mergeCell ref="A82:D82"/>
    <mergeCell ref="A89:D89"/>
    <mergeCell ref="A90:D90"/>
    <mergeCell ref="E92:F92"/>
    <mergeCell ref="A60:B60"/>
    <mergeCell ref="C60:D60"/>
    <mergeCell ref="E60:H60"/>
    <mergeCell ref="A62:H62"/>
    <mergeCell ref="F63:G63"/>
    <mergeCell ref="A71:D71"/>
    <mergeCell ref="A50:H50"/>
    <mergeCell ref="A57:D57"/>
    <mergeCell ref="A58:D58"/>
    <mergeCell ref="A59:B59"/>
    <mergeCell ref="C59:D59"/>
    <mergeCell ref="E59:H59"/>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3.xml><?xml version="1.0" encoding="utf-8"?>
<worksheet xmlns="http://schemas.openxmlformats.org/spreadsheetml/2006/main" xmlns:r="http://schemas.openxmlformats.org/officeDocument/2006/relationships">
  <dimension ref="A1:H120"/>
  <sheetViews>
    <sheetView tabSelected="1" zoomScalePageLayoutView="0" workbookViewId="0" topLeftCell="A1">
      <selection activeCell="A1" sqref="A1:H1"/>
    </sheetView>
  </sheetViews>
  <sheetFormatPr defaultColWidth="9.00390625" defaultRowHeight="16.5"/>
  <cols>
    <col min="1" max="1" width="9.375" style="89" customWidth="1"/>
    <col min="2" max="2" width="19.50390625" style="89" customWidth="1"/>
    <col min="3" max="3" width="4.375" style="89" customWidth="1"/>
    <col min="4" max="4" width="75.00390625" style="89" customWidth="1"/>
    <col min="5" max="8" width="11.75390625" style="89" customWidth="1"/>
    <col min="9" max="16384" width="10.125" style="89" customWidth="1"/>
  </cols>
  <sheetData>
    <row r="1" spans="1:8" ht="16.5">
      <c r="A1" s="178" t="s">
        <v>116</v>
      </c>
      <c r="B1" s="178"/>
      <c r="C1" s="178"/>
      <c r="D1" s="178"/>
      <c r="E1" s="178"/>
      <c r="F1" s="178"/>
      <c r="G1" s="178"/>
      <c r="H1" s="178"/>
    </row>
    <row r="2" spans="1:8" ht="16.5" thickBot="1">
      <c r="A2" s="179" t="s">
        <v>117</v>
      </c>
      <c r="B2" s="179"/>
      <c r="C2" s="179"/>
      <c r="D2" s="179"/>
      <c r="E2" s="179"/>
      <c r="F2" s="179"/>
      <c r="G2" s="179"/>
      <c r="H2" s="179"/>
    </row>
    <row r="3" spans="1:8" ht="16.5" thickBot="1">
      <c r="A3" s="91" t="s">
        <v>2</v>
      </c>
      <c r="B3" s="92"/>
      <c r="C3" s="93"/>
      <c r="D3" s="90" t="s">
        <v>118</v>
      </c>
      <c r="E3" s="94"/>
      <c r="F3" s="180" t="s">
        <v>119</v>
      </c>
      <c r="G3" s="180"/>
      <c r="H3" s="95">
        <f>$C$3+$C$23+$C$38</f>
        <v>0</v>
      </c>
    </row>
    <row r="4" spans="1:8" ht="36">
      <c r="A4" s="96" t="s">
        <v>5</v>
      </c>
      <c r="B4" s="96" t="s">
        <v>6</v>
      </c>
      <c r="C4" s="97" t="s">
        <v>7</v>
      </c>
      <c r="D4" s="98" t="s">
        <v>8</v>
      </c>
      <c r="E4" s="99" t="s">
        <v>9</v>
      </c>
      <c r="F4" s="96" t="s">
        <v>120</v>
      </c>
      <c r="G4" s="100" t="s">
        <v>121</v>
      </c>
      <c r="H4" s="100" t="s">
        <v>122</v>
      </c>
    </row>
    <row r="5" spans="1:8" ht="36">
      <c r="A5" s="101">
        <v>1</v>
      </c>
      <c r="B5" s="102" t="s">
        <v>13</v>
      </c>
      <c r="C5" s="101">
        <v>30</v>
      </c>
      <c r="D5" s="103" t="s">
        <v>123</v>
      </c>
      <c r="E5" s="104"/>
      <c r="F5" s="105"/>
      <c r="G5" s="106"/>
      <c r="H5" s="101"/>
    </row>
    <row r="6" spans="1:8" ht="60">
      <c r="A6" s="101">
        <v>2</v>
      </c>
      <c r="B6" s="107" t="s">
        <v>15</v>
      </c>
      <c r="C6" s="101">
        <v>25</v>
      </c>
      <c r="D6" s="108" t="s">
        <v>124</v>
      </c>
      <c r="E6" s="109"/>
      <c r="F6" s="105"/>
      <c r="G6" s="106"/>
      <c r="H6" s="101"/>
    </row>
    <row r="7" spans="1:8" ht="48">
      <c r="A7" s="101">
        <v>3</v>
      </c>
      <c r="B7" s="102" t="s">
        <v>17</v>
      </c>
      <c r="C7" s="101">
        <v>20</v>
      </c>
      <c r="D7" s="108" t="s">
        <v>125</v>
      </c>
      <c r="E7" s="109"/>
      <c r="F7" s="105"/>
      <c r="G7" s="106"/>
      <c r="H7" s="101"/>
    </row>
    <row r="8" spans="1:8" ht="60">
      <c r="A8" s="101">
        <v>4</v>
      </c>
      <c r="B8" s="102" t="s">
        <v>19</v>
      </c>
      <c r="C8" s="101">
        <v>30</v>
      </c>
      <c r="D8" s="108" t="s">
        <v>126</v>
      </c>
      <c r="E8" s="109"/>
      <c r="F8" s="105"/>
      <c r="G8" s="106"/>
      <c r="H8" s="101"/>
    </row>
    <row r="9" spans="1:8" ht="36">
      <c r="A9" s="101">
        <v>5</v>
      </c>
      <c r="B9" s="102" t="s">
        <v>21</v>
      </c>
      <c r="C9" s="106">
        <v>10</v>
      </c>
      <c r="D9" s="108" t="s">
        <v>127</v>
      </c>
      <c r="E9" s="109"/>
      <c r="F9" s="105"/>
      <c r="G9" s="106"/>
      <c r="H9" s="101"/>
    </row>
    <row r="10" spans="1:8" ht="72">
      <c r="A10" s="101">
        <v>6</v>
      </c>
      <c r="B10" s="102" t="s">
        <v>23</v>
      </c>
      <c r="C10" s="101">
        <v>10</v>
      </c>
      <c r="D10" s="108" t="s">
        <v>128</v>
      </c>
      <c r="E10" s="109"/>
      <c r="F10" s="105"/>
      <c r="G10" s="106"/>
      <c r="H10" s="101"/>
    </row>
    <row r="11" spans="1:8" ht="36">
      <c r="A11" s="101">
        <v>7</v>
      </c>
      <c r="B11" s="110" t="s">
        <v>25</v>
      </c>
      <c r="C11" s="101">
        <v>5</v>
      </c>
      <c r="D11" s="108" t="s">
        <v>129</v>
      </c>
      <c r="E11" s="109"/>
      <c r="F11" s="105"/>
      <c r="G11" s="106"/>
      <c r="H11" s="101"/>
    </row>
    <row r="12" spans="1:8" ht="36">
      <c r="A12" s="101">
        <v>8</v>
      </c>
      <c r="B12" s="102" t="s">
        <v>27</v>
      </c>
      <c r="C12" s="101">
        <v>10</v>
      </c>
      <c r="D12" s="108" t="s">
        <v>130</v>
      </c>
      <c r="E12" s="109"/>
      <c r="F12" s="105"/>
      <c r="G12" s="106"/>
      <c r="H12" s="101"/>
    </row>
    <row r="13" spans="1:8" ht="36">
      <c r="A13" s="101">
        <v>9</v>
      </c>
      <c r="B13" s="102" t="s">
        <v>131</v>
      </c>
      <c r="C13" s="101">
        <v>10</v>
      </c>
      <c r="D13" s="108" t="s">
        <v>132</v>
      </c>
      <c r="E13" s="109"/>
      <c r="F13" s="105"/>
      <c r="G13" s="106"/>
      <c r="H13" s="101"/>
    </row>
    <row r="14" spans="1:8" ht="16.5">
      <c r="A14" s="181">
        <v>10</v>
      </c>
      <c r="B14" s="111" t="s">
        <v>31</v>
      </c>
      <c r="C14" s="182" t="s">
        <v>32</v>
      </c>
      <c r="D14" s="112" t="s">
        <v>33</v>
      </c>
      <c r="E14" s="113"/>
      <c r="F14" s="114"/>
      <c r="G14" s="115"/>
      <c r="H14" s="182" t="s">
        <v>34</v>
      </c>
    </row>
    <row r="15" spans="1:8" ht="36">
      <c r="A15" s="181"/>
      <c r="B15" s="110" t="s">
        <v>35</v>
      </c>
      <c r="C15" s="182"/>
      <c r="D15" s="112" t="s">
        <v>36</v>
      </c>
      <c r="E15" s="113"/>
      <c r="F15" s="114"/>
      <c r="G15" s="115"/>
      <c r="H15" s="182"/>
    </row>
    <row r="16" spans="1:8" ht="36">
      <c r="A16" s="181"/>
      <c r="B16" s="110" t="s">
        <v>37</v>
      </c>
      <c r="C16" s="182"/>
      <c r="D16" s="112" t="s">
        <v>38</v>
      </c>
      <c r="E16" s="113"/>
      <c r="F16" s="114"/>
      <c r="G16" s="115"/>
      <c r="H16" s="182"/>
    </row>
    <row r="17" spans="1:8" ht="24">
      <c r="A17" s="181"/>
      <c r="B17" s="110" t="s">
        <v>39</v>
      </c>
      <c r="C17" s="182"/>
      <c r="D17" s="112" t="s">
        <v>40</v>
      </c>
      <c r="E17" s="113"/>
      <c r="F17" s="114"/>
      <c r="G17" s="115"/>
      <c r="H17" s="182"/>
    </row>
    <row r="18" spans="1:8" ht="36">
      <c r="A18" s="181"/>
      <c r="B18" s="110" t="s">
        <v>41</v>
      </c>
      <c r="C18" s="182"/>
      <c r="D18" s="112" t="s">
        <v>42</v>
      </c>
      <c r="E18" s="113"/>
      <c r="F18" s="114"/>
      <c r="G18" s="115"/>
      <c r="H18" s="182"/>
    </row>
    <row r="19" spans="1:8" ht="24">
      <c r="A19" s="181"/>
      <c r="B19" s="102" t="s">
        <v>43</v>
      </c>
      <c r="C19" s="182"/>
      <c r="D19" s="112" t="s">
        <v>133</v>
      </c>
      <c r="E19" s="116"/>
      <c r="F19" s="114"/>
      <c r="G19" s="115"/>
      <c r="H19" s="182"/>
    </row>
    <row r="20" spans="1:8" ht="16.5">
      <c r="A20" s="182" t="s">
        <v>45</v>
      </c>
      <c r="B20" s="182"/>
      <c r="C20" s="182"/>
      <c r="D20" s="182"/>
      <c r="E20" s="117">
        <f>MIN(100,IF(E5+E19&gt;100,100,E5+E6+E7+E8+E9+E10+E11+E12+E13+E14+E15+E16+E17+E18+E19))</f>
        <v>0</v>
      </c>
      <c r="F20" s="118">
        <f>MIN(100,IF(F5+F19&gt;100,100,F9+F6+F7+F8+F9+F10+F11+F12+F13+F14+F15+F16+F17+F18+F19))</f>
        <v>0</v>
      </c>
      <c r="G20" s="106"/>
      <c r="H20" s="106"/>
    </row>
    <row r="21" spans="1:8" ht="16.5">
      <c r="A21" s="182" t="s">
        <v>46</v>
      </c>
      <c r="B21" s="182"/>
      <c r="C21" s="182"/>
      <c r="D21" s="182"/>
      <c r="E21" s="119">
        <f>E20*$C$3</f>
        <v>0</v>
      </c>
      <c r="F21" s="119">
        <f>F20*$C$3</f>
        <v>0</v>
      </c>
      <c r="G21" s="106"/>
      <c r="H21" s="106"/>
    </row>
    <row r="22" ht="16.5" thickBot="1"/>
    <row r="23" spans="1:8" ht="16.5" thickBot="1">
      <c r="A23" s="91" t="s">
        <v>47</v>
      </c>
      <c r="B23" s="92"/>
      <c r="C23" s="93"/>
      <c r="D23" s="90" t="s">
        <v>118</v>
      </c>
      <c r="E23" s="94"/>
      <c r="F23" s="94"/>
      <c r="G23" s="94"/>
      <c r="H23" s="94"/>
    </row>
    <row r="24" spans="1:8" ht="36">
      <c r="A24" s="96" t="s">
        <v>5</v>
      </c>
      <c r="B24" s="96" t="s">
        <v>6</v>
      </c>
      <c r="C24" s="97" t="s">
        <v>7</v>
      </c>
      <c r="D24" s="98" t="s">
        <v>8</v>
      </c>
      <c r="E24" s="99" t="s">
        <v>9</v>
      </c>
      <c r="F24" s="96" t="s">
        <v>120</v>
      </c>
      <c r="G24" s="100" t="s">
        <v>121</v>
      </c>
      <c r="H24" s="100" t="s">
        <v>122</v>
      </c>
    </row>
    <row r="25" spans="1:8" ht="36">
      <c r="A25" s="101">
        <v>1</v>
      </c>
      <c r="B25" s="111" t="s">
        <v>48</v>
      </c>
      <c r="C25" s="111">
        <v>20</v>
      </c>
      <c r="D25" s="120" t="s">
        <v>134</v>
      </c>
      <c r="E25" s="121"/>
      <c r="F25" s="122"/>
      <c r="G25" s="111"/>
      <c r="H25" s="111"/>
    </row>
    <row r="26" spans="1:8" ht="36">
      <c r="A26" s="101">
        <v>2</v>
      </c>
      <c r="B26" s="110" t="s">
        <v>50</v>
      </c>
      <c r="C26" s="111">
        <v>20</v>
      </c>
      <c r="D26" s="120" t="s">
        <v>134</v>
      </c>
      <c r="E26" s="123"/>
      <c r="F26" s="122"/>
      <c r="G26" s="111"/>
      <c r="H26" s="111"/>
    </row>
    <row r="27" spans="1:8" ht="180">
      <c r="A27" s="101">
        <v>3</v>
      </c>
      <c r="B27" s="111" t="s">
        <v>51</v>
      </c>
      <c r="C27" s="111">
        <v>20</v>
      </c>
      <c r="D27" s="120" t="s">
        <v>135</v>
      </c>
      <c r="E27" s="123"/>
      <c r="F27" s="122"/>
      <c r="G27" s="111"/>
      <c r="H27" s="111"/>
    </row>
    <row r="28" spans="1:8" ht="132">
      <c r="A28" s="101">
        <v>4</v>
      </c>
      <c r="B28" s="110" t="s">
        <v>53</v>
      </c>
      <c r="C28" s="111">
        <v>20</v>
      </c>
      <c r="D28" s="120" t="s">
        <v>136</v>
      </c>
      <c r="E28" s="123"/>
      <c r="F28" s="122"/>
      <c r="G28" s="111"/>
      <c r="H28" s="111"/>
    </row>
    <row r="29" spans="1:8" ht="36">
      <c r="A29" s="101">
        <v>5</v>
      </c>
      <c r="B29" s="111" t="s">
        <v>55</v>
      </c>
      <c r="C29" s="111">
        <v>20</v>
      </c>
      <c r="D29" s="120" t="s">
        <v>137</v>
      </c>
      <c r="E29" s="123"/>
      <c r="F29" s="122"/>
      <c r="G29" s="111"/>
      <c r="H29" s="111"/>
    </row>
    <row r="30" spans="1:8" ht="36">
      <c r="A30" s="101">
        <v>6</v>
      </c>
      <c r="B30" s="110" t="s">
        <v>138</v>
      </c>
      <c r="C30" s="111">
        <v>20</v>
      </c>
      <c r="D30" s="120" t="s">
        <v>139</v>
      </c>
      <c r="E30" s="123"/>
      <c r="F30" s="122"/>
      <c r="G30" s="111"/>
      <c r="H30" s="110" t="s">
        <v>59</v>
      </c>
    </row>
    <row r="31" spans="1:8" ht="60">
      <c r="A31" s="101">
        <v>7</v>
      </c>
      <c r="B31" s="110" t="s">
        <v>60</v>
      </c>
      <c r="C31" s="111">
        <v>10</v>
      </c>
      <c r="D31" s="124" t="s">
        <v>140</v>
      </c>
      <c r="E31" s="123"/>
      <c r="F31" s="122"/>
      <c r="G31" s="111"/>
      <c r="H31" s="111"/>
    </row>
    <row r="32" spans="1:8" ht="16.5">
      <c r="A32" s="101">
        <v>8</v>
      </c>
      <c r="B32" s="110" t="s">
        <v>62</v>
      </c>
      <c r="C32" s="111">
        <v>5</v>
      </c>
      <c r="D32" s="124" t="s">
        <v>63</v>
      </c>
      <c r="E32" s="123"/>
      <c r="F32" s="122"/>
      <c r="G32" s="111"/>
      <c r="H32" s="111"/>
    </row>
    <row r="33" spans="1:8" ht="72">
      <c r="A33" s="101">
        <v>9</v>
      </c>
      <c r="B33" s="110" t="s">
        <v>64</v>
      </c>
      <c r="C33" s="111">
        <v>15</v>
      </c>
      <c r="D33" s="42" t="s">
        <v>141</v>
      </c>
      <c r="E33" s="123"/>
      <c r="F33" s="122"/>
      <c r="G33" s="111"/>
      <c r="H33" s="111"/>
    </row>
    <row r="34" spans="1:8" ht="36">
      <c r="A34" s="101">
        <v>10</v>
      </c>
      <c r="B34" s="110" t="s">
        <v>142</v>
      </c>
      <c r="C34" s="111" t="s">
        <v>32</v>
      </c>
      <c r="D34" s="124"/>
      <c r="E34" s="125"/>
      <c r="F34" s="122"/>
      <c r="G34" s="111"/>
      <c r="H34" s="110" t="s">
        <v>66</v>
      </c>
    </row>
    <row r="35" spans="1:8" ht="16.5">
      <c r="A35" s="182" t="s">
        <v>45</v>
      </c>
      <c r="B35" s="182"/>
      <c r="C35" s="182"/>
      <c r="D35" s="182"/>
      <c r="E35" s="117">
        <f>MIN(100,IF(E25+E34&gt;100,100,E25+E26+E27+E28+E29+E30+E31+E32+E33+E34))</f>
        <v>0</v>
      </c>
      <c r="F35" s="118">
        <f>MIN(100,IF(F25+F34&gt;100,100,F25+F26+F27+F28+F29+F30+F31+F32+F33+F34))</f>
        <v>0</v>
      </c>
      <c r="G35" s="106"/>
      <c r="H35" s="106"/>
    </row>
    <row r="36" spans="1:8" ht="16.5">
      <c r="A36" s="182" t="s">
        <v>67</v>
      </c>
      <c r="B36" s="182"/>
      <c r="C36" s="182"/>
      <c r="D36" s="182"/>
      <c r="E36" s="119">
        <f>E35*$C$23</f>
        <v>0</v>
      </c>
      <c r="F36" s="119">
        <f>F35*$C$23</f>
        <v>0</v>
      </c>
      <c r="G36" s="106"/>
      <c r="H36" s="106"/>
    </row>
    <row r="37" ht="16.5" thickBot="1"/>
    <row r="38" spans="1:8" ht="16.5" thickBot="1">
      <c r="A38" s="91" t="s">
        <v>68</v>
      </c>
      <c r="B38" s="92"/>
      <c r="C38" s="93"/>
      <c r="D38" s="90" t="s">
        <v>118</v>
      </c>
      <c r="E38" s="94"/>
      <c r="F38" s="94"/>
      <c r="G38" s="94"/>
      <c r="H38" s="94"/>
    </row>
    <row r="39" spans="1:8" ht="36">
      <c r="A39" s="96" t="s">
        <v>5</v>
      </c>
      <c r="B39" s="96" t="s">
        <v>6</v>
      </c>
      <c r="C39" s="97" t="s">
        <v>7</v>
      </c>
      <c r="D39" s="98" t="s">
        <v>8</v>
      </c>
      <c r="E39" s="99" t="s">
        <v>9</v>
      </c>
      <c r="F39" s="96" t="s">
        <v>120</v>
      </c>
      <c r="G39" s="100" t="s">
        <v>121</v>
      </c>
      <c r="H39" s="100" t="s">
        <v>122</v>
      </c>
    </row>
    <row r="40" spans="1:8" ht="24">
      <c r="A40" s="101">
        <v>1</v>
      </c>
      <c r="B40" s="110" t="s">
        <v>69</v>
      </c>
      <c r="C40" s="110">
        <v>30</v>
      </c>
      <c r="D40" s="120" t="s">
        <v>70</v>
      </c>
      <c r="E40" s="121"/>
      <c r="F40" s="122"/>
      <c r="G40" s="111"/>
      <c r="H40" s="111"/>
    </row>
    <row r="41" spans="1:8" ht="156">
      <c r="A41" s="101">
        <v>2</v>
      </c>
      <c r="B41" s="110" t="s">
        <v>71</v>
      </c>
      <c r="C41" s="110">
        <v>20</v>
      </c>
      <c r="D41" s="120" t="s">
        <v>72</v>
      </c>
      <c r="E41" s="123"/>
      <c r="F41" s="122"/>
      <c r="G41" s="111"/>
      <c r="H41" s="111"/>
    </row>
    <row r="42" spans="1:8" ht="96">
      <c r="A42" s="101">
        <v>3</v>
      </c>
      <c r="B42" s="110" t="s">
        <v>73</v>
      </c>
      <c r="C42" s="110">
        <v>30</v>
      </c>
      <c r="D42" s="120" t="s">
        <v>74</v>
      </c>
      <c r="E42" s="123"/>
      <c r="F42" s="122"/>
      <c r="G42" s="111"/>
      <c r="H42" s="110" t="s">
        <v>75</v>
      </c>
    </row>
    <row r="43" spans="1:8" ht="36">
      <c r="A43" s="101">
        <v>4</v>
      </c>
      <c r="B43" s="110" t="s">
        <v>76</v>
      </c>
      <c r="C43" s="110">
        <v>10</v>
      </c>
      <c r="D43" s="120" t="s">
        <v>143</v>
      </c>
      <c r="E43" s="123"/>
      <c r="F43" s="122"/>
      <c r="G43" s="111"/>
      <c r="H43" s="111"/>
    </row>
    <row r="44" spans="1:8" ht="108">
      <c r="A44" s="101">
        <v>5</v>
      </c>
      <c r="B44" s="110" t="s">
        <v>78</v>
      </c>
      <c r="C44" s="110">
        <v>40</v>
      </c>
      <c r="D44" s="120" t="s">
        <v>79</v>
      </c>
      <c r="E44" s="123"/>
      <c r="F44" s="122"/>
      <c r="G44" s="111"/>
      <c r="H44" s="111"/>
    </row>
    <row r="45" spans="1:8" ht="24">
      <c r="A45" s="101">
        <v>6</v>
      </c>
      <c r="B45" s="110" t="s">
        <v>80</v>
      </c>
      <c r="C45" s="110">
        <v>20</v>
      </c>
      <c r="D45" s="120" t="s">
        <v>144</v>
      </c>
      <c r="E45" s="123"/>
      <c r="F45" s="122"/>
      <c r="G45" s="111"/>
      <c r="H45" s="111"/>
    </row>
    <row r="46" spans="1:8" ht="48">
      <c r="A46" s="101">
        <v>7</v>
      </c>
      <c r="B46" s="110" t="s">
        <v>82</v>
      </c>
      <c r="C46" s="106" t="s">
        <v>32</v>
      </c>
      <c r="D46" s="120" t="s">
        <v>83</v>
      </c>
      <c r="E46" s="125"/>
      <c r="F46" s="122"/>
      <c r="G46" s="111"/>
      <c r="H46" s="110" t="s">
        <v>66</v>
      </c>
    </row>
    <row r="47" spans="1:8" ht="16.5">
      <c r="A47" s="182" t="s">
        <v>45</v>
      </c>
      <c r="B47" s="182"/>
      <c r="C47" s="182"/>
      <c r="D47" s="182"/>
      <c r="E47" s="117">
        <f>MIN(100,IF(E40+E46&gt;100,100,E40+E41+E42+E43+E44+E45+E46))</f>
        <v>0</v>
      </c>
      <c r="F47" s="118">
        <f>MIN(100,IF(F40+F46&gt;100,100,F40+F41+F42+F43+F44+F45+F46))</f>
        <v>0</v>
      </c>
      <c r="G47" s="106"/>
      <c r="H47" s="106"/>
    </row>
    <row r="48" spans="1:8" ht="16.5">
      <c r="A48" s="182" t="s">
        <v>84</v>
      </c>
      <c r="B48" s="182"/>
      <c r="C48" s="182"/>
      <c r="D48" s="182"/>
      <c r="E48" s="119">
        <f>E47*C38</f>
        <v>0</v>
      </c>
      <c r="F48" s="119">
        <f>F47*$C$38</f>
        <v>0</v>
      </c>
      <c r="G48" s="106"/>
      <c r="H48" s="106"/>
    </row>
    <row r="49" ht="16.5"/>
    <row r="50" spans="1:8" ht="16.5">
      <c r="A50" s="183" t="s">
        <v>145</v>
      </c>
      <c r="B50" s="183"/>
      <c r="C50" s="183"/>
      <c r="D50" s="183"/>
      <c r="E50" s="183"/>
      <c r="F50" s="183"/>
      <c r="G50" s="183"/>
      <c r="H50" s="183"/>
    </row>
    <row r="51" spans="1:8" ht="36">
      <c r="A51" s="99" t="s">
        <v>5</v>
      </c>
      <c r="B51" s="99" t="s">
        <v>6</v>
      </c>
      <c r="C51" s="99" t="s">
        <v>7</v>
      </c>
      <c r="D51" s="126" t="s">
        <v>8</v>
      </c>
      <c r="E51" s="99" t="s">
        <v>9</v>
      </c>
      <c r="F51" s="99" t="s">
        <v>120</v>
      </c>
      <c r="G51" s="100" t="s">
        <v>121</v>
      </c>
      <c r="H51" s="100" t="s">
        <v>122</v>
      </c>
    </row>
    <row r="52" spans="1:8" s="132" customFormat="1" ht="36">
      <c r="A52" s="127">
        <v>1</v>
      </c>
      <c r="B52" s="102" t="s">
        <v>146</v>
      </c>
      <c r="C52" s="127">
        <v>20</v>
      </c>
      <c r="D52" s="128" t="s">
        <v>147</v>
      </c>
      <c r="E52" s="129"/>
      <c r="F52" s="130"/>
      <c r="G52" s="131"/>
      <c r="H52" s="131"/>
    </row>
    <row r="53" spans="1:8" s="132" customFormat="1" ht="24">
      <c r="A53" s="181">
        <v>2</v>
      </c>
      <c r="B53" s="102" t="s">
        <v>148</v>
      </c>
      <c r="C53" s="181">
        <v>50</v>
      </c>
      <c r="D53" s="128" t="s">
        <v>149</v>
      </c>
      <c r="E53" s="133"/>
      <c r="F53" s="130"/>
      <c r="G53" s="131"/>
      <c r="H53" s="131"/>
    </row>
    <row r="54" spans="1:8" s="132" customFormat="1" ht="24">
      <c r="A54" s="181"/>
      <c r="B54" s="102" t="s">
        <v>150</v>
      </c>
      <c r="C54" s="181"/>
      <c r="D54" s="128" t="s">
        <v>151</v>
      </c>
      <c r="E54" s="133"/>
      <c r="F54" s="130"/>
      <c r="G54" s="131"/>
      <c r="H54" s="131"/>
    </row>
    <row r="55" spans="1:8" s="132" customFormat="1" ht="24">
      <c r="A55" s="181"/>
      <c r="B55" s="102" t="s">
        <v>152</v>
      </c>
      <c r="C55" s="181"/>
      <c r="D55" s="128" t="s">
        <v>153</v>
      </c>
      <c r="E55" s="133"/>
      <c r="F55" s="130"/>
      <c r="G55" s="131"/>
      <c r="H55" s="131"/>
    </row>
    <row r="56" spans="1:8" s="132" customFormat="1" ht="48">
      <c r="A56" s="181"/>
      <c r="B56" s="102" t="s">
        <v>154</v>
      </c>
      <c r="C56" s="181"/>
      <c r="D56" s="128" t="s">
        <v>155</v>
      </c>
      <c r="E56" s="133"/>
      <c r="F56" s="130"/>
      <c r="G56" s="131"/>
      <c r="H56" s="131"/>
    </row>
    <row r="57" spans="1:8" s="132" customFormat="1" ht="24">
      <c r="A57" s="181"/>
      <c r="B57" s="102" t="s">
        <v>156</v>
      </c>
      <c r="C57" s="181"/>
      <c r="D57" s="128" t="s">
        <v>157</v>
      </c>
      <c r="E57" s="133"/>
      <c r="F57" s="130"/>
      <c r="G57" s="131"/>
      <c r="H57" s="131"/>
    </row>
    <row r="58" spans="1:8" s="132" customFormat="1" ht="24">
      <c r="A58" s="127">
        <v>3</v>
      </c>
      <c r="B58" s="102" t="s">
        <v>158</v>
      </c>
      <c r="C58" s="127">
        <v>40</v>
      </c>
      <c r="D58" s="128" t="s">
        <v>159</v>
      </c>
      <c r="E58" s="133"/>
      <c r="F58" s="130"/>
      <c r="G58" s="131"/>
      <c r="H58" s="131"/>
    </row>
    <row r="59" spans="1:8" s="132" customFormat="1" ht="36">
      <c r="A59" s="181">
        <v>4</v>
      </c>
      <c r="B59" s="102" t="s">
        <v>160</v>
      </c>
      <c r="C59" s="181">
        <v>40</v>
      </c>
      <c r="D59" s="128" t="s">
        <v>161</v>
      </c>
      <c r="E59" s="133"/>
      <c r="F59" s="130"/>
      <c r="G59" s="131"/>
      <c r="H59" s="131"/>
    </row>
    <row r="60" spans="1:8" s="132" customFormat="1" ht="60">
      <c r="A60" s="181"/>
      <c r="B60" s="102" t="s">
        <v>162</v>
      </c>
      <c r="C60" s="181"/>
      <c r="D60" s="128" t="s">
        <v>163</v>
      </c>
      <c r="E60" s="133"/>
      <c r="F60" s="130"/>
      <c r="G60" s="131"/>
      <c r="H60" s="131"/>
    </row>
    <row r="61" spans="1:8" ht="16.5">
      <c r="A61" s="181"/>
      <c r="B61" s="110" t="s">
        <v>164</v>
      </c>
      <c r="C61" s="181"/>
      <c r="D61" s="128" t="s">
        <v>165</v>
      </c>
      <c r="E61" s="123"/>
      <c r="F61" s="122"/>
      <c r="G61" s="111"/>
      <c r="H61" s="111"/>
    </row>
    <row r="62" spans="1:8" ht="16.5">
      <c r="A62" s="181"/>
      <c r="B62" s="110" t="s">
        <v>166</v>
      </c>
      <c r="C62" s="181"/>
      <c r="D62" s="134" t="s">
        <v>167</v>
      </c>
      <c r="E62" s="123"/>
      <c r="F62" s="122"/>
      <c r="G62" s="111"/>
      <c r="H62" s="111"/>
    </row>
    <row r="63" spans="1:8" ht="24">
      <c r="A63" s="181"/>
      <c r="B63" s="110" t="s">
        <v>168</v>
      </c>
      <c r="C63" s="181"/>
      <c r="D63" s="134" t="s">
        <v>169</v>
      </c>
      <c r="E63" s="123"/>
      <c r="F63" s="122"/>
      <c r="G63" s="111"/>
      <c r="H63" s="111"/>
    </row>
    <row r="64" spans="1:8" ht="24">
      <c r="A64" s="181"/>
      <c r="B64" s="110" t="s">
        <v>170</v>
      </c>
      <c r="C64" s="181"/>
      <c r="D64" s="134" t="s">
        <v>171</v>
      </c>
      <c r="E64" s="123"/>
      <c r="F64" s="122"/>
      <c r="G64" s="111"/>
      <c r="H64" s="111"/>
    </row>
    <row r="65" spans="1:8" ht="16.5" thickBot="1">
      <c r="A65" s="181"/>
      <c r="B65" s="102" t="s">
        <v>172</v>
      </c>
      <c r="C65" s="181"/>
      <c r="D65" s="135" t="s">
        <v>173</v>
      </c>
      <c r="E65" s="125"/>
      <c r="F65" s="122"/>
      <c r="G65" s="111"/>
      <c r="H65" s="111"/>
    </row>
    <row r="66" spans="1:8" ht="16.5">
      <c r="A66" s="182" t="s">
        <v>45</v>
      </c>
      <c r="B66" s="182"/>
      <c r="C66" s="182"/>
      <c r="D66" s="182"/>
      <c r="E66" s="117">
        <f>MIN(100,IF(E52+E65&gt;100,100,E52+E53+E54+E55+E56+E57+E58+E59+E60+E61+E62+E63+E64+E65))</f>
        <v>0</v>
      </c>
      <c r="F66" s="117">
        <f>MIN(100,IF(F52+F65&gt;100,100,F52+F53+F54+F55+F56+F57+F58+F59+F60+F61+F62+F63+F64+F65))</f>
        <v>0</v>
      </c>
      <c r="G66" s="106"/>
      <c r="H66" s="106"/>
    </row>
    <row r="67" spans="1:8" ht="16.5">
      <c r="A67" s="182" t="s">
        <v>86</v>
      </c>
      <c r="B67" s="182"/>
      <c r="C67" s="182"/>
      <c r="D67" s="182"/>
      <c r="E67" s="136">
        <f>E66*0.15</f>
        <v>0</v>
      </c>
      <c r="F67" s="136">
        <f>F66*D50</f>
        <v>0</v>
      </c>
      <c r="G67" s="115"/>
      <c r="H67" s="115"/>
    </row>
    <row r="68" spans="1:8" ht="16.5">
      <c r="A68" s="184" t="s">
        <v>174</v>
      </c>
      <c r="B68" s="184"/>
      <c r="C68" s="184" t="s">
        <v>175</v>
      </c>
      <c r="D68" s="184"/>
      <c r="E68" s="184" t="s">
        <v>176</v>
      </c>
      <c r="F68" s="184"/>
      <c r="G68" s="184"/>
      <c r="H68" s="184"/>
    </row>
    <row r="69" spans="1:8" ht="16.5">
      <c r="A69" s="182">
        <f>$E67/3</f>
        <v>0</v>
      </c>
      <c r="B69" s="182"/>
      <c r="C69" s="182">
        <f>$E67/3</f>
        <v>0</v>
      </c>
      <c r="D69" s="182"/>
      <c r="E69" s="182">
        <f>$E67/3</f>
        <v>0</v>
      </c>
      <c r="F69" s="182"/>
      <c r="G69" s="182"/>
      <c r="H69" s="182"/>
    </row>
    <row r="70" ht="16.5"/>
    <row r="71" spans="1:8" s="137" customFormat="1" ht="11.25">
      <c r="A71" s="185" t="s">
        <v>177</v>
      </c>
      <c r="B71" s="185"/>
      <c r="C71" s="185"/>
      <c r="D71" s="185"/>
      <c r="E71" s="185"/>
      <c r="F71" s="185"/>
      <c r="G71" s="185"/>
      <c r="H71" s="185"/>
    </row>
    <row r="72" spans="1:8" s="137" customFormat="1" ht="12">
      <c r="A72" s="138" t="s">
        <v>178</v>
      </c>
      <c r="B72" s="139"/>
      <c r="C72" s="140"/>
      <c r="D72" s="141" t="s">
        <v>179</v>
      </c>
      <c r="E72" s="142"/>
      <c r="F72" s="186" t="s">
        <v>180</v>
      </c>
      <c r="G72" s="186"/>
      <c r="H72" s="143">
        <f>C72+C86+C97</f>
        <v>0</v>
      </c>
    </row>
    <row r="73" spans="1:8" s="137" customFormat="1" ht="36">
      <c r="A73" s="144" t="s">
        <v>181</v>
      </c>
      <c r="B73" s="145" t="s">
        <v>182</v>
      </c>
      <c r="C73" s="146" t="s">
        <v>183</v>
      </c>
      <c r="D73" s="147" t="s">
        <v>184</v>
      </c>
      <c r="E73" s="145" t="s">
        <v>185</v>
      </c>
      <c r="F73" s="144" t="s">
        <v>120</v>
      </c>
      <c r="G73" s="148" t="s">
        <v>121</v>
      </c>
      <c r="H73" s="148" t="s">
        <v>122</v>
      </c>
    </row>
    <row r="74" spans="1:8" s="137" customFormat="1" ht="24">
      <c r="A74" s="149">
        <v>1</v>
      </c>
      <c r="B74" s="150" t="s">
        <v>186</v>
      </c>
      <c r="C74" s="150">
        <v>20</v>
      </c>
      <c r="D74" s="151" t="s">
        <v>187</v>
      </c>
      <c r="E74" s="152"/>
      <c r="F74" s="153"/>
      <c r="G74" s="154"/>
      <c r="H74" s="155"/>
    </row>
    <row r="75" spans="1:8" s="137" customFormat="1" ht="36">
      <c r="A75" s="149">
        <v>2</v>
      </c>
      <c r="B75" s="150" t="s">
        <v>188</v>
      </c>
      <c r="C75" s="150">
        <v>15</v>
      </c>
      <c r="D75" s="151" t="s">
        <v>189</v>
      </c>
      <c r="E75" s="156"/>
      <c r="F75" s="153"/>
      <c r="G75" s="154"/>
      <c r="H75" s="155"/>
    </row>
    <row r="76" spans="1:8" s="137" customFormat="1" ht="48">
      <c r="A76" s="149">
        <v>3</v>
      </c>
      <c r="B76" s="150" t="s">
        <v>190</v>
      </c>
      <c r="C76" s="150">
        <v>10</v>
      </c>
      <c r="D76" s="151" t="s">
        <v>191</v>
      </c>
      <c r="E76" s="156"/>
      <c r="F76" s="153"/>
      <c r="G76" s="154"/>
      <c r="H76" s="155"/>
    </row>
    <row r="77" spans="1:8" s="137" customFormat="1" ht="96">
      <c r="A77" s="149">
        <v>4</v>
      </c>
      <c r="B77" s="150" t="s">
        <v>192</v>
      </c>
      <c r="C77" s="150">
        <v>15</v>
      </c>
      <c r="D77" s="151" t="s">
        <v>193</v>
      </c>
      <c r="E77" s="156"/>
      <c r="F77" s="153"/>
      <c r="G77" s="154"/>
      <c r="H77" s="155"/>
    </row>
    <row r="78" spans="1:8" s="137" customFormat="1" ht="36">
      <c r="A78" s="149">
        <v>5</v>
      </c>
      <c r="B78" s="150" t="s">
        <v>194</v>
      </c>
      <c r="C78" s="150">
        <v>20</v>
      </c>
      <c r="D78" s="151" t="s">
        <v>195</v>
      </c>
      <c r="E78" s="156"/>
      <c r="F78" s="153"/>
      <c r="G78" s="154"/>
      <c r="H78" s="155"/>
    </row>
    <row r="79" spans="1:8" s="137" customFormat="1" ht="24">
      <c r="A79" s="149">
        <v>6</v>
      </c>
      <c r="B79" s="150" t="s">
        <v>196</v>
      </c>
      <c r="C79" s="150">
        <v>10</v>
      </c>
      <c r="D79" s="151" t="s">
        <v>197</v>
      </c>
      <c r="E79" s="156"/>
      <c r="F79" s="153"/>
      <c r="G79" s="154"/>
      <c r="H79" s="155"/>
    </row>
    <row r="80" spans="1:8" s="137" customFormat="1" ht="36">
      <c r="A80" s="149">
        <v>7</v>
      </c>
      <c r="B80" s="150" t="s">
        <v>198</v>
      </c>
      <c r="C80" s="150">
        <v>20</v>
      </c>
      <c r="D80" s="151" t="s">
        <v>199</v>
      </c>
      <c r="E80" s="156"/>
      <c r="F80" s="153"/>
      <c r="G80" s="154"/>
      <c r="H80" s="155"/>
    </row>
    <row r="81" spans="1:8" s="137" customFormat="1" ht="24">
      <c r="A81" s="149">
        <v>8</v>
      </c>
      <c r="B81" s="150" t="s">
        <v>200</v>
      </c>
      <c r="C81" s="150">
        <v>20</v>
      </c>
      <c r="D81" s="151" t="s">
        <v>201</v>
      </c>
      <c r="E81" s="156"/>
      <c r="F81" s="153"/>
      <c r="G81" s="154"/>
      <c r="H81" s="155"/>
    </row>
    <row r="82" spans="1:8" s="137" customFormat="1" ht="84">
      <c r="A82" s="149">
        <v>9</v>
      </c>
      <c r="B82" s="150" t="s">
        <v>202</v>
      </c>
      <c r="C82" s="150">
        <v>20</v>
      </c>
      <c r="D82" s="151" t="s">
        <v>203</v>
      </c>
      <c r="E82" s="157"/>
      <c r="F82" s="153"/>
      <c r="G82" s="154"/>
      <c r="H82" s="155"/>
    </row>
    <row r="83" spans="1:8" s="137" customFormat="1" ht="11.25">
      <c r="A83" s="187" t="s">
        <v>204</v>
      </c>
      <c r="B83" s="187"/>
      <c r="C83" s="187"/>
      <c r="D83" s="187"/>
      <c r="E83" s="158">
        <f>MIN(100,IF(E74+E82&gt;100,100,E74+E75+E76+E77+E78+E79+E80+E81+E82))</f>
        <v>0</v>
      </c>
      <c r="F83" s="158">
        <f>MIN(100,IF(F74+F82&gt;100,100,F74+F75+F76+F77+F78+F79+F80+F81+F82))</f>
        <v>0</v>
      </c>
      <c r="G83" s="154"/>
      <c r="H83" s="154"/>
    </row>
    <row r="84" spans="1:8" s="137" customFormat="1" ht="11.25">
      <c r="A84" s="187" t="s">
        <v>205</v>
      </c>
      <c r="B84" s="187"/>
      <c r="C84" s="187"/>
      <c r="D84" s="187"/>
      <c r="E84" s="159">
        <f>E83*C72</f>
        <v>0</v>
      </c>
      <c r="F84" s="154"/>
      <c r="G84" s="154"/>
      <c r="H84" s="154"/>
    </row>
    <row r="85" s="137" customFormat="1" ht="11.25"/>
    <row r="86" spans="1:8" s="137" customFormat="1" ht="12">
      <c r="A86" s="138" t="s">
        <v>206</v>
      </c>
      <c r="B86" s="139"/>
      <c r="C86" s="160"/>
      <c r="D86" s="141" t="s">
        <v>179</v>
      </c>
      <c r="E86" s="142"/>
      <c r="F86" s="142"/>
      <c r="G86" s="142"/>
      <c r="H86" s="142"/>
    </row>
    <row r="87" spans="1:8" s="137" customFormat="1" ht="36">
      <c r="A87" s="144" t="s">
        <v>181</v>
      </c>
      <c r="B87" s="145" t="s">
        <v>182</v>
      </c>
      <c r="C87" s="146" t="s">
        <v>183</v>
      </c>
      <c r="D87" s="161" t="s">
        <v>184</v>
      </c>
      <c r="E87" s="145" t="s">
        <v>185</v>
      </c>
      <c r="F87" s="144" t="s">
        <v>120</v>
      </c>
      <c r="G87" s="148" t="s">
        <v>121</v>
      </c>
      <c r="H87" s="148" t="s">
        <v>122</v>
      </c>
    </row>
    <row r="88" spans="1:8" s="137" customFormat="1" ht="36">
      <c r="A88" s="149">
        <v>1</v>
      </c>
      <c r="B88" s="150" t="s">
        <v>207</v>
      </c>
      <c r="C88" s="150">
        <v>20</v>
      </c>
      <c r="D88" s="162" t="s">
        <v>208</v>
      </c>
      <c r="E88" s="163"/>
      <c r="F88" s="164"/>
      <c r="G88" s="165"/>
      <c r="H88" s="165"/>
    </row>
    <row r="89" spans="1:8" s="137" customFormat="1" ht="107.25">
      <c r="A89" s="149">
        <v>2</v>
      </c>
      <c r="B89" s="150" t="s">
        <v>209</v>
      </c>
      <c r="C89" s="165">
        <v>30</v>
      </c>
      <c r="D89" s="162" t="s">
        <v>210</v>
      </c>
      <c r="E89" s="166"/>
      <c r="F89" s="164"/>
      <c r="G89" s="165"/>
      <c r="H89" s="165"/>
    </row>
    <row r="90" spans="1:8" s="137" customFormat="1" ht="24">
      <c r="A90" s="149">
        <v>3</v>
      </c>
      <c r="B90" s="165" t="s">
        <v>211</v>
      </c>
      <c r="C90" s="165">
        <v>30</v>
      </c>
      <c r="D90" s="162" t="s">
        <v>212</v>
      </c>
      <c r="E90" s="166"/>
      <c r="F90" s="164"/>
      <c r="G90" s="165"/>
      <c r="H90" s="165"/>
    </row>
    <row r="91" spans="1:8" s="137" customFormat="1" ht="48">
      <c r="A91" s="149">
        <v>4</v>
      </c>
      <c r="B91" s="150" t="s">
        <v>213</v>
      </c>
      <c r="C91" s="150">
        <v>20</v>
      </c>
      <c r="D91" s="162" t="s">
        <v>214</v>
      </c>
      <c r="E91" s="166"/>
      <c r="F91" s="164"/>
      <c r="G91" s="165"/>
      <c r="H91" s="165"/>
    </row>
    <row r="92" spans="1:8" s="137" customFormat="1" ht="36">
      <c r="A92" s="149">
        <v>5</v>
      </c>
      <c r="B92" s="150" t="s">
        <v>215</v>
      </c>
      <c r="C92" s="150">
        <v>30</v>
      </c>
      <c r="D92" s="162" t="s">
        <v>216</v>
      </c>
      <c r="E92" s="166"/>
      <c r="F92" s="164"/>
      <c r="G92" s="165"/>
      <c r="H92" s="165"/>
    </row>
    <row r="93" spans="1:8" s="137" customFormat="1" ht="48">
      <c r="A93" s="149">
        <v>6</v>
      </c>
      <c r="B93" s="150" t="s">
        <v>202</v>
      </c>
      <c r="C93" s="150">
        <v>20</v>
      </c>
      <c r="D93" s="162" t="s">
        <v>217</v>
      </c>
      <c r="E93" s="167"/>
      <c r="F93" s="164"/>
      <c r="G93" s="165"/>
      <c r="H93" s="165"/>
    </row>
    <row r="94" spans="1:8" s="137" customFormat="1" ht="11.25">
      <c r="A94" s="187" t="s">
        <v>204</v>
      </c>
      <c r="B94" s="187"/>
      <c r="C94" s="187"/>
      <c r="D94" s="187"/>
      <c r="E94" s="158">
        <f>MIN(100,IF(E88+E93&gt;100,100,E88+E89+E90+E91+E92+E93))</f>
        <v>0</v>
      </c>
      <c r="F94" s="158">
        <f>MIN(100,IF(F88+F93&gt;100,100,F88+F89+F90+F91+F92+F93))</f>
        <v>0</v>
      </c>
      <c r="G94" s="154"/>
      <c r="H94" s="154"/>
    </row>
    <row r="95" spans="1:8" s="137" customFormat="1" ht="11.25">
      <c r="A95" s="187" t="s">
        <v>218</v>
      </c>
      <c r="B95" s="187"/>
      <c r="C95" s="187"/>
      <c r="D95" s="187"/>
      <c r="E95" s="159">
        <f>E94*C86</f>
        <v>0</v>
      </c>
      <c r="F95" s="154"/>
      <c r="G95" s="154"/>
      <c r="H95" s="154"/>
    </row>
    <row r="96" s="137" customFormat="1" ht="11.25"/>
    <row r="97" spans="1:8" s="137" customFormat="1" ht="12">
      <c r="A97" s="138" t="s">
        <v>219</v>
      </c>
      <c r="B97" s="139"/>
      <c r="C97" s="160"/>
      <c r="D97" s="141" t="s">
        <v>179</v>
      </c>
      <c r="E97" s="142"/>
      <c r="F97" s="142"/>
      <c r="G97" s="142"/>
      <c r="H97" s="142"/>
    </row>
    <row r="98" spans="1:8" s="137" customFormat="1" ht="36">
      <c r="A98" s="145" t="s">
        <v>181</v>
      </c>
      <c r="B98" s="145" t="s">
        <v>182</v>
      </c>
      <c r="C98" s="146" t="s">
        <v>183</v>
      </c>
      <c r="D98" s="161" t="s">
        <v>184</v>
      </c>
      <c r="E98" s="145" t="s">
        <v>185</v>
      </c>
      <c r="F98" s="144" t="s">
        <v>120</v>
      </c>
      <c r="G98" s="148" t="s">
        <v>121</v>
      </c>
      <c r="H98" s="148" t="s">
        <v>122</v>
      </c>
    </row>
    <row r="99" spans="1:8" s="137" customFormat="1" ht="48">
      <c r="A99" s="155">
        <v>1</v>
      </c>
      <c r="B99" s="150" t="s">
        <v>220</v>
      </c>
      <c r="C99" s="154">
        <v>25</v>
      </c>
      <c r="D99" s="162" t="s">
        <v>221</v>
      </c>
      <c r="E99" s="163"/>
      <c r="F99" s="164"/>
      <c r="G99" s="165"/>
      <c r="H99" s="165"/>
    </row>
    <row r="100" spans="1:8" s="137" customFormat="1" ht="95.25">
      <c r="A100" s="155">
        <v>2</v>
      </c>
      <c r="B100" s="150" t="s">
        <v>222</v>
      </c>
      <c r="C100" s="154">
        <v>20</v>
      </c>
      <c r="D100" s="162" t="s">
        <v>223</v>
      </c>
      <c r="E100" s="166"/>
      <c r="F100" s="164"/>
      <c r="G100" s="165"/>
      <c r="H100" s="165"/>
    </row>
    <row r="101" spans="1:8" s="137" customFormat="1" ht="72">
      <c r="A101" s="155">
        <v>3</v>
      </c>
      <c r="B101" s="150" t="s">
        <v>224</v>
      </c>
      <c r="C101" s="154">
        <v>30</v>
      </c>
      <c r="D101" s="162" t="s">
        <v>225</v>
      </c>
      <c r="E101" s="166"/>
      <c r="F101" s="164"/>
      <c r="G101" s="165"/>
      <c r="H101" s="165"/>
    </row>
    <row r="102" spans="1:8" s="137" customFormat="1" ht="24">
      <c r="A102" s="155">
        <v>4</v>
      </c>
      <c r="B102" s="150" t="s">
        <v>226</v>
      </c>
      <c r="C102" s="154">
        <v>15</v>
      </c>
      <c r="D102" s="168" t="s">
        <v>227</v>
      </c>
      <c r="E102" s="166"/>
      <c r="F102" s="164"/>
      <c r="G102" s="165"/>
      <c r="H102" s="165"/>
    </row>
    <row r="103" spans="1:8" s="137" customFormat="1" ht="48">
      <c r="A103" s="155">
        <v>5</v>
      </c>
      <c r="B103" s="150" t="s">
        <v>228</v>
      </c>
      <c r="C103" s="154">
        <v>20</v>
      </c>
      <c r="D103" s="162" t="s">
        <v>229</v>
      </c>
      <c r="E103" s="166"/>
      <c r="F103" s="164"/>
      <c r="G103" s="165"/>
      <c r="H103" s="165"/>
    </row>
    <row r="104" spans="1:8" s="137" customFormat="1" ht="24">
      <c r="A104" s="155">
        <v>6</v>
      </c>
      <c r="B104" s="150" t="s">
        <v>230</v>
      </c>
      <c r="C104" s="154">
        <v>20</v>
      </c>
      <c r="D104" s="162" t="s">
        <v>231</v>
      </c>
      <c r="E104" s="166"/>
      <c r="F104" s="164"/>
      <c r="G104" s="165"/>
      <c r="H104" s="165"/>
    </row>
    <row r="105" spans="1:8" s="137" customFormat="1" ht="96">
      <c r="A105" s="155">
        <v>7</v>
      </c>
      <c r="B105" s="150" t="s">
        <v>202</v>
      </c>
      <c r="C105" s="154">
        <v>20</v>
      </c>
      <c r="D105" s="162" t="s">
        <v>232</v>
      </c>
      <c r="E105" s="167"/>
      <c r="F105" s="164"/>
      <c r="G105" s="165"/>
      <c r="H105" s="165"/>
    </row>
    <row r="106" spans="1:8" s="137" customFormat="1" ht="11.25">
      <c r="A106" s="187" t="s">
        <v>204</v>
      </c>
      <c r="B106" s="187"/>
      <c r="C106" s="187"/>
      <c r="D106" s="187"/>
      <c r="E106" s="158">
        <f>MIN(100,IF(E99+E105&gt;100,100,E99+E100+E101+E102+E103+E104+E105))</f>
        <v>0</v>
      </c>
      <c r="F106" s="158">
        <f>MIN(100,IF(F99+F105&gt;100,100,F99+F100+F101+F102+F103+F104+F105))</f>
        <v>0</v>
      </c>
      <c r="G106" s="154"/>
      <c r="H106" s="154"/>
    </row>
    <row r="107" spans="1:8" s="137" customFormat="1" ht="11.25">
      <c r="A107" s="187" t="s">
        <v>233</v>
      </c>
      <c r="B107" s="187"/>
      <c r="C107" s="187"/>
      <c r="D107" s="187"/>
      <c r="E107" s="159">
        <f>E106*$C97</f>
        <v>0</v>
      </c>
      <c r="F107" s="159">
        <f>F106*$C97</f>
        <v>0</v>
      </c>
      <c r="G107" s="154"/>
      <c r="H107" s="154"/>
    </row>
    <row r="108" s="137" customFormat="1" ht="11.25"/>
    <row r="109" spans="1:8" s="137" customFormat="1" ht="59.25">
      <c r="A109" s="169" t="s">
        <v>234</v>
      </c>
      <c r="B109" s="169" t="s">
        <v>235</v>
      </c>
      <c r="C109" s="169" t="s">
        <v>236</v>
      </c>
      <c r="D109" s="169" t="s">
        <v>237</v>
      </c>
      <c r="E109" s="188" t="s">
        <v>238</v>
      </c>
      <c r="F109" s="188"/>
      <c r="G109" s="189" t="s">
        <v>239</v>
      </c>
      <c r="H109" s="189"/>
    </row>
    <row r="110" spans="1:8" s="137" customFormat="1" ht="24">
      <c r="A110" s="154" t="s">
        <v>240</v>
      </c>
      <c r="B110" s="154">
        <v>100</v>
      </c>
      <c r="C110" s="170">
        <f>B110*0.1</f>
        <v>10</v>
      </c>
      <c r="D110" s="171">
        <f>$C110/3</f>
        <v>3.3333333333333335</v>
      </c>
      <c r="E110" s="190">
        <f>$C110/3</f>
        <v>3.3333333333333335</v>
      </c>
      <c r="F110" s="190"/>
      <c r="G110" s="190">
        <f>$C110/3</f>
        <v>3.3333333333333335</v>
      </c>
      <c r="H110" s="190"/>
    </row>
    <row r="111" s="137" customFormat="1" ht="11.25"/>
    <row r="112" spans="1:8" s="137" customFormat="1" ht="48">
      <c r="A112" s="169" t="s">
        <v>234</v>
      </c>
      <c r="B112" s="169" t="s">
        <v>235</v>
      </c>
      <c r="C112" s="172" t="s">
        <v>241</v>
      </c>
      <c r="D112" s="173" t="s">
        <v>242</v>
      </c>
      <c r="E112" s="191" t="s">
        <v>243</v>
      </c>
      <c r="F112" s="191"/>
      <c r="G112" s="189" t="s">
        <v>244</v>
      </c>
      <c r="H112" s="189"/>
    </row>
    <row r="113" spans="1:8" s="137" customFormat="1" ht="12">
      <c r="A113" s="106" t="s">
        <v>245</v>
      </c>
      <c r="B113" s="154">
        <v>100</v>
      </c>
      <c r="C113" s="170">
        <f>B113*0.05</f>
        <v>5</v>
      </c>
      <c r="D113" s="171">
        <f>$C113/3</f>
        <v>1.6666666666666667</v>
      </c>
      <c r="E113" s="190">
        <f>$C113/3</f>
        <v>1.6666666666666667</v>
      </c>
      <c r="F113" s="190"/>
      <c r="G113" s="190">
        <f>$C113/3</f>
        <v>1.6666666666666667</v>
      </c>
      <c r="H113" s="190"/>
    </row>
    <row r="114" s="137" customFormat="1" ht="11.25"/>
    <row r="115" spans="1:8" s="137" customFormat="1" ht="12">
      <c r="A115" s="192" t="s">
        <v>246</v>
      </c>
      <c r="B115" s="192"/>
      <c r="C115" s="192"/>
      <c r="D115" s="192"/>
      <c r="E115" s="192"/>
      <c r="F115" s="192"/>
      <c r="G115" s="192"/>
      <c r="H115" s="192"/>
    </row>
    <row r="116" spans="1:8" s="137" customFormat="1" ht="12">
      <c r="A116" s="193" t="s">
        <v>247</v>
      </c>
      <c r="B116" s="193"/>
      <c r="C116" s="193"/>
      <c r="D116" s="193"/>
      <c r="E116" s="193"/>
      <c r="F116" s="174" t="s">
        <v>185</v>
      </c>
      <c r="G116" s="174" t="s">
        <v>120</v>
      </c>
      <c r="H116" s="174" t="s">
        <v>248</v>
      </c>
    </row>
    <row r="117" spans="1:8" s="137" customFormat="1" ht="11.25">
      <c r="A117" s="187" t="s">
        <v>249</v>
      </c>
      <c r="B117" s="187"/>
      <c r="C117" s="187"/>
      <c r="D117" s="187"/>
      <c r="E117" s="187"/>
      <c r="F117" s="175">
        <f>E21+A69+E84+D110+D113</f>
        <v>5</v>
      </c>
      <c r="G117" s="176"/>
      <c r="H117" s="154"/>
    </row>
    <row r="118" spans="1:8" s="137" customFormat="1" ht="11.25">
      <c r="A118" s="187" t="s">
        <v>250</v>
      </c>
      <c r="B118" s="187"/>
      <c r="C118" s="187"/>
      <c r="D118" s="187"/>
      <c r="E118" s="187"/>
      <c r="F118" s="175">
        <f>E36+C69+E95+E110+E113</f>
        <v>5</v>
      </c>
      <c r="G118" s="176"/>
      <c r="H118" s="154"/>
    </row>
    <row r="119" spans="1:8" s="137" customFormat="1" ht="11.25">
      <c r="A119" s="187" t="s">
        <v>251</v>
      </c>
      <c r="B119" s="187"/>
      <c r="C119" s="187"/>
      <c r="D119" s="187"/>
      <c r="E119" s="187"/>
      <c r="F119" s="175">
        <f>E48+E69+E107+G110+G113</f>
        <v>5</v>
      </c>
      <c r="G119" s="176"/>
      <c r="H119" s="154"/>
    </row>
    <row r="120" spans="1:8" s="137" customFormat="1" ht="11.25">
      <c r="A120" s="187" t="s">
        <v>252</v>
      </c>
      <c r="B120" s="187"/>
      <c r="C120" s="187"/>
      <c r="D120" s="187"/>
      <c r="E120" s="187"/>
      <c r="F120" s="175">
        <f>F117+F118+F119</f>
        <v>15</v>
      </c>
      <c r="G120" s="176"/>
      <c r="H120" s="154"/>
    </row>
    <row r="121" s="177" customFormat="1" ht="10.5"/>
    <row r="122" s="177" customFormat="1" ht="10.5"/>
    <row r="123" s="177" customFormat="1" ht="10.5"/>
    <row r="124" s="177" customFormat="1" ht="10.5"/>
    <row r="125" s="177" customFormat="1" ht="10.5"/>
    <row r="126" s="177" customFormat="1" ht="10.5"/>
    <row r="127" s="177" customFormat="1" ht="10.5"/>
    <row r="128" s="177" customFormat="1" ht="10.5"/>
    <row r="129" s="177" customFormat="1" ht="10.5"/>
    <row r="130" s="177" customFormat="1" ht="10.5"/>
    <row r="131" s="177" customFormat="1" ht="10.5"/>
    <row r="132" s="177" customFormat="1" ht="10.5"/>
    <row r="133" s="177" customFormat="1" ht="10.5"/>
    <row r="134" s="177" customFormat="1" ht="10.5"/>
    <row r="135" s="177" customFormat="1" ht="10.5"/>
    <row r="136" s="177" customFormat="1" ht="10.5"/>
    <row r="137" s="177" customFormat="1" ht="10.5"/>
    <row r="138" s="177" customFormat="1" ht="10.5"/>
    <row r="139" s="177" customFormat="1" ht="10.5"/>
    <row r="140" s="177" customFormat="1" ht="10.5"/>
    <row r="141" s="177" customFormat="1" ht="10.5"/>
    <row r="142" s="177" customFormat="1" ht="10.5"/>
    <row r="143" s="177" customFormat="1" ht="10.5"/>
    <row r="144" s="177" customFormat="1" ht="10.5"/>
    <row r="145" s="177" customFormat="1" ht="10.5"/>
    <row r="146" s="177" customFormat="1" ht="10.5"/>
    <row r="147" s="177" customFormat="1" ht="10.5"/>
    <row r="148" s="177" customFormat="1" ht="10.5"/>
    <row r="149" s="177" customFormat="1" ht="10.5"/>
    <row r="150" s="177" customFormat="1" ht="10.5"/>
    <row r="151" s="177" customFormat="1" ht="10.5"/>
    <row r="152" s="177" customFormat="1" ht="10.5"/>
    <row r="153" s="177" customFormat="1" ht="10.5"/>
    <row r="154" s="177" customFormat="1" ht="10.5"/>
    <row r="155" s="177" customFormat="1" ht="10.5"/>
    <row r="156" s="177" customFormat="1" ht="10.5"/>
    <row r="157" s="177" customFormat="1" ht="10.5"/>
    <row r="158" s="177" customFormat="1" ht="10.5"/>
    <row r="159" s="177" customFormat="1" ht="10.5"/>
  </sheetData>
  <sheetProtection/>
  <mergeCells count="47">
    <mergeCell ref="A117:E117"/>
    <mergeCell ref="A118:E118"/>
    <mergeCell ref="A119:E119"/>
    <mergeCell ref="A120:E120"/>
    <mergeCell ref="E112:F112"/>
    <mergeCell ref="G112:H112"/>
    <mergeCell ref="E113:F113"/>
    <mergeCell ref="G113:H113"/>
    <mergeCell ref="A115:H115"/>
    <mergeCell ref="A116:E116"/>
    <mergeCell ref="A106:D106"/>
    <mergeCell ref="A107:D107"/>
    <mergeCell ref="E109:F109"/>
    <mergeCell ref="G109:H109"/>
    <mergeCell ref="E110:F110"/>
    <mergeCell ref="G110:H110"/>
    <mergeCell ref="A71:H71"/>
    <mergeCell ref="F72:G72"/>
    <mergeCell ref="A83:D83"/>
    <mergeCell ref="A84:D84"/>
    <mergeCell ref="A94:D94"/>
    <mergeCell ref="A95:D95"/>
    <mergeCell ref="A67:D67"/>
    <mergeCell ref="A68:B68"/>
    <mergeCell ref="C68:D68"/>
    <mergeCell ref="E68:H68"/>
    <mergeCell ref="A69:B69"/>
    <mergeCell ref="C69:D69"/>
    <mergeCell ref="E69:H69"/>
    <mergeCell ref="A50:H50"/>
    <mergeCell ref="A53:A57"/>
    <mergeCell ref="C53:C57"/>
    <mergeCell ref="A59:A65"/>
    <mergeCell ref="C59:C65"/>
    <mergeCell ref="A66:D66"/>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H113"/>
  <sheetViews>
    <sheetView zoomScalePageLayoutView="0" workbookViewId="0" topLeftCell="A1">
      <selection activeCell="A1" sqref="A1"/>
    </sheetView>
  </sheetViews>
  <sheetFormatPr defaultColWidth="9.00390625" defaultRowHeight="16.5"/>
  <cols>
    <col min="1" max="1" width="11.625" style="1" customWidth="1"/>
    <col min="2" max="2" width="22.25390625" style="1" customWidth="1"/>
    <col min="3" max="3" width="9.50390625" style="1" customWidth="1"/>
    <col min="4" max="4" width="69.125" style="1" customWidth="1"/>
    <col min="5" max="5" width="11.375" style="1" customWidth="1"/>
    <col min="6" max="6" width="10.25390625" style="1" customWidth="1"/>
    <col min="7" max="7" width="9.125" style="1" customWidth="1"/>
    <col min="8" max="8" width="12.875" style="1" customWidth="1"/>
    <col min="9" max="16384" width="10.00390625" style="1" customWidth="1"/>
  </cols>
  <sheetData>
    <row r="1" spans="1:8" ht="21">
      <c r="A1" s="69" t="s">
        <v>253</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49.5">
      <c r="A4" s="8" t="s">
        <v>5</v>
      </c>
      <c r="B4" s="8" t="s">
        <v>6</v>
      </c>
      <c r="C4" s="9" t="s">
        <v>7</v>
      </c>
      <c r="D4" s="10" t="s">
        <v>8</v>
      </c>
      <c r="E4" s="11" t="s">
        <v>9</v>
      </c>
      <c r="F4" s="8" t="s">
        <v>120</v>
      </c>
      <c r="G4" s="12" t="s">
        <v>121</v>
      </c>
      <c r="H4" s="12" t="s">
        <v>122</v>
      </c>
    </row>
    <row r="5" spans="1:8" ht="21">
      <c r="A5" s="13">
        <v>1</v>
      </c>
      <c r="B5" s="14" t="s">
        <v>13</v>
      </c>
      <c r="C5" s="13">
        <v>30</v>
      </c>
      <c r="D5" s="15" t="s">
        <v>14</v>
      </c>
      <c r="E5" s="16"/>
      <c r="F5" s="17"/>
      <c r="G5" s="18"/>
      <c r="H5" s="13"/>
    </row>
    <row r="6" spans="1:8" ht="63">
      <c r="A6" s="13">
        <v>2</v>
      </c>
      <c r="B6" s="19" t="s">
        <v>15</v>
      </c>
      <c r="C6" s="13">
        <v>25</v>
      </c>
      <c r="D6" s="20" t="s">
        <v>16</v>
      </c>
      <c r="E6" s="21"/>
      <c r="F6" s="17"/>
      <c r="G6" s="18"/>
      <c r="H6" s="13"/>
    </row>
    <row r="7" spans="1:8" ht="42">
      <c r="A7" s="13">
        <v>3</v>
      </c>
      <c r="B7" s="14" t="s">
        <v>17</v>
      </c>
      <c r="C7" s="13">
        <v>20</v>
      </c>
      <c r="D7" s="20" t="s">
        <v>18</v>
      </c>
      <c r="E7" s="21"/>
      <c r="F7" s="17"/>
      <c r="G7" s="18"/>
      <c r="H7" s="13"/>
    </row>
    <row r="8" spans="1:8" ht="63">
      <c r="A8" s="13">
        <v>4</v>
      </c>
      <c r="B8" s="14" t="s">
        <v>19</v>
      </c>
      <c r="C8" s="13">
        <v>30</v>
      </c>
      <c r="D8" s="22" t="s">
        <v>20</v>
      </c>
      <c r="E8" s="21"/>
      <c r="F8" s="17"/>
      <c r="G8" s="18"/>
      <c r="H8" s="13"/>
    </row>
    <row r="9" spans="1:8" ht="42">
      <c r="A9" s="13">
        <v>5</v>
      </c>
      <c r="B9" s="14" t="s">
        <v>21</v>
      </c>
      <c r="C9" s="18">
        <v>10</v>
      </c>
      <c r="D9" s="20" t="s">
        <v>255</v>
      </c>
      <c r="E9" s="21"/>
      <c r="F9" s="17"/>
      <c r="G9" s="18"/>
      <c r="H9" s="13"/>
    </row>
    <row r="10" spans="1:8" ht="63">
      <c r="A10" s="13">
        <v>6</v>
      </c>
      <c r="B10" s="14" t="s">
        <v>23</v>
      </c>
      <c r="C10" s="13">
        <v>10</v>
      </c>
      <c r="D10" s="20" t="s">
        <v>24</v>
      </c>
      <c r="E10" s="21"/>
      <c r="F10" s="17"/>
      <c r="G10" s="18"/>
      <c r="H10" s="13"/>
    </row>
    <row r="11" spans="1:8" ht="42">
      <c r="A11" s="13">
        <v>7</v>
      </c>
      <c r="B11" s="23" t="s">
        <v>25</v>
      </c>
      <c r="C11" s="13">
        <v>5</v>
      </c>
      <c r="D11" s="20" t="s">
        <v>256</v>
      </c>
      <c r="E11" s="21"/>
      <c r="F11" s="17"/>
      <c r="G11" s="18"/>
      <c r="H11" s="13"/>
    </row>
    <row r="12" spans="1:8" ht="42">
      <c r="A12" s="13">
        <v>8</v>
      </c>
      <c r="B12" s="14" t="s">
        <v>27</v>
      </c>
      <c r="C12" s="13">
        <v>10</v>
      </c>
      <c r="D12" s="20" t="s">
        <v>28</v>
      </c>
      <c r="E12" s="21"/>
      <c r="F12" s="17"/>
      <c r="G12" s="18"/>
      <c r="H12" s="13"/>
    </row>
    <row r="13" spans="1:8" ht="42">
      <c r="A13" s="13">
        <v>9</v>
      </c>
      <c r="B13" s="14" t="s">
        <v>131</v>
      </c>
      <c r="C13" s="13">
        <v>10</v>
      </c>
      <c r="D13" s="20" t="s">
        <v>257</v>
      </c>
      <c r="E13" s="21"/>
      <c r="F13" s="17"/>
      <c r="G13" s="18"/>
      <c r="H13" s="13"/>
    </row>
    <row r="14" spans="1:8" ht="15.75" customHeight="1">
      <c r="A14" s="72">
        <v>10</v>
      </c>
      <c r="B14" s="24" t="s">
        <v>31</v>
      </c>
      <c r="C14" s="72" t="s">
        <v>32</v>
      </c>
      <c r="D14" s="25" t="s">
        <v>33</v>
      </c>
      <c r="E14" s="26"/>
      <c r="F14" s="27"/>
      <c r="G14" s="28"/>
      <c r="H14" s="74" t="s">
        <v>34</v>
      </c>
    </row>
    <row r="15" spans="1:8" ht="42">
      <c r="A15" s="72"/>
      <c r="B15" s="23" t="s">
        <v>35</v>
      </c>
      <c r="C15" s="72"/>
      <c r="D15" s="25" t="s">
        <v>36</v>
      </c>
      <c r="E15" s="26"/>
      <c r="F15" s="27"/>
      <c r="G15" s="28"/>
      <c r="H15" s="74"/>
    </row>
    <row r="16" spans="1:8" ht="31.5">
      <c r="A16" s="72"/>
      <c r="B16" s="23" t="s">
        <v>37</v>
      </c>
      <c r="C16" s="72"/>
      <c r="D16" s="25" t="s">
        <v>38</v>
      </c>
      <c r="E16" s="26"/>
      <c r="F16" s="27"/>
      <c r="G16" s="28"/>
      <c r="H16" s="74"/>
    </row>
    <row r="17" spans="1:8" ht="21">
      <c r="A17" s="72"/>
      <c r="B17" s="23" t="s">
        <v>39</v>
      </c>
      <c r="C17" s="72"/>
      <c r="D17" s="25" t="s">
        <v>40</v>
      </c>
      <c r="E17" s="26"/>
      <c r="F17" s="27"/>
      <c r="G17" s="28"/>
      <c r="H17" s="74"/>
    </row>
    <row r="18" spans="1:8" ht="31.5">
      <c r="A18" s="72"/>
      <c r="B18" s="23" t="s">
        <v>41</v>
      </c>
      <c r="C18" s="72"/>
      <c r="D18" s="25" t="s">
        <v>42</v>
      </c>
      <c r="E18" s="26"/>
      <c r="F18" s="27"/>
      <c r="G18" s="28"/>
      <c r="H18" s="74"/>
    </row>
    <row r="19" spans="1:8" ht="31.5">
      <c r="A19" s="72"/>
      <c r="B19" s="14" t="s">
        <v>43</v>
      </c>
      <c r="C19" s="72"/>
      <c r="D19" s="29" t="s">
        <v>44</v>
      </c>
      <c r="E19" s="30"/>
      <c r="F19" s="27"/>
      <c r="G19" s="28"/>
      <c r="H19" s="74"/>
    </row>
    <row r="20" spans="1:8" ht="18" customHeight="1">
      <c r="A20" s="75" t="s">
        <v>45</v>
      </c>
      <c r="B20" s="75"/>
      <c r="C20" s="75"/>
      <c r="D20" s="75"/>
      <c r="E20" s="32">
        <f>MIN(100,IF(E5+E19&gt;100,100,E5+E6+E7+E8+E9+E10+E11+E12+E13+E14+E15+E16+E17+E18+E19))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49.5">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57">
      <c r="A30" s="35">
        <v>6</v>
      </c>
      <c r="B30" s="40" t="s">
        <v>138</v>
      </c>
      <c r="C30" s="36">
        <v>20</v>
      </c>
      <c r="D30" s="37" t="s">
        <v>258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57">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49.5">
      <c r="A39" s="8" t="s">
        <v>5</v>
      </c>
      <c r="B39" s="8" t="s">
        <v>6</v>
      </c>
      <c r="C39" s="9" t="s">
        <v>7</v>
      </c>
      <c r="D39" s="10" t="s">
        <v>8</v>
      </c>
      <c r="E39" s="11" t="s">
        <v>9</v>
      </c>
      <c r="F39" s="8" t="s">
        <v>120</v>
      </c>
      <c r="G39" s="12" t="s">
        <v>121</v>
      </c>
      <c r="H39" s="12" t="s">
        <v>122</v>
      </c>
    </row>
    <row r="40" spans="1:8" ht="42.7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28.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49.5">
      <c r="A51" s="11" t="s">
        <v>5</v>
      </c>
      <c r="B51" s="11" t="s">
        <v>6</v>
      </c>
      <c r="C51" s="11" t="s">
        <v>7</v>
      </c>
      <c r="D51" s="194" t="s">
        <v>8</v>
      </c>
      <c r="E51" s="11" t="s">
        <v>9</v>
      </c>
      <c r="F51" s="11" t="s">
        <v>120</v>
      </c>
      <c r="G51" s="12" t="s">
        <v>121</v>
      </c>
      <c r="H51" s="12" t="s">
        <v>122</v>
      </c>
    </row>
    <row r="52" spans="1:8" s="199" customFormat="1" ht="42.75">
      <c r="A52" s="195">
        <v>1</v>
      </c>
      <c r="B52" s="51" t="s">
        <v>259</v>
      </c>
      <c r="C52" s="195">
        <v>20</v>
      </c>
      <c r="D52" s="196" t="s">
        <v>260</v>
      </c>
      <c r="E52" s="197"/>
      <c r="F52" s="198"/>
      <c r="G52" s="73"/>
      <c r="H52" s="73"/>
    </row>
    <row r="53" spans="1:8" s="199" customFormat="1" ht="28.5">
      <c r="A53" s="205">
        <v>2</v>
      </c>
      <c r="B53" s="51" t="s">
        <v>148</v>
      </c>
      <c r="C53" s="205">
        <v>50</v>
      </c>
      <c r="D53" s="196" t="s">
        <v>261</v>
      </c>
      <c r="E53" s="200"/>
      <c r="F53" s="198"/>
      <c r="G53" s="73"/>
      <c r="H53" s="73"/>
    </row>
    <row r="54" spans="1:8" s="199" customFormat="1" ht="28.5">
      <c r="A54" s="205"/>
      <c r="B54" s="51" t="s">
        <v>262</v>
      </c>
      <c r="C54" s="205"/>
      <c r="D54" s="196" t="s">
        <v>263</v>
      </c>
      <c r="E54" s="200"/>
      <c r="F54" s="198"/>
      <c r="G54" s="73"/>
      <c r="H54" s="73"/>
    </row>
    <row r="55" spans="1:8" s="199" customFormat="1" ht="28.5">
      <c r="A55" s="205"/>
      <c r="B55" s="51" t="s">
        <v>152</v>
      </c>
      <c r="C55" s="205"/>
      <c r="D55" s="196" t="s">
        <v>264</v>
      </c>
      <c r="E55" s="200"/>
      <c r="F55" s="198"/>
      <c r="G55" s="73"/>
      <c r="H55" s="73"/>
    </row>
    <row r="56" spans="1:8" s="199" customFormat="1" ht="57">
      <c r="A56" s="205"/>
      <c r="B56" s="51" t="s">
        <v>265</v>
      </c>
      <c r="C56" s="205"/>
      <c r="D56" s="196" t="s">
        <v>266</v>
      </c>
      <c r="E56" s="200"/>
      <c r="F56" s="198"/>
      <c r="G56" s="73"/>
      <c r="H56" s="73"/>
    </row>
    <row r="57" spans="1:8" s="199" customFormat="1" ht="28.5">
      <c r="A57" s="205"/>
      <c r="B57" s="51" t="s">
        <v>267</v>
      </c>
      <c r="C57" s="205"/>
      <c r="D57" s="196" t="s">
        <v>268</v>
      </c>
      <c r="E57" s="200"/>
      <c r="F57" s="198"/>
      <c r="G57" s="73"/>
      <c r="H57" s="73"/>
    </row>
    <row r="58" spans="1:8" s="199" customFormat="1" ht="28.5">
      <c r="A58" s="195">
        <v>3</v>
      </c>
      <c r="B58" s="51" t="s">
        <v>158</v>
      </c>
      <c r="C58" s="195">
        <v>40</v>
      </c>
      <c r="D58" s="196" t="s">
        <v>269</v>
      </c>
      <c r="E58" s="200"/>
      <c r="F58" s="198"/>
      <c r="G58" s="73"/>
      <c r="H58" s="73"/>
    </row>
    <row r="59" spans="1:8" s="199" customFormat="1" ht="57">
      <c r="A59" s="205">
        <v>4</v>
      </c>
      <c r="B59" s="51" t="s">
        <v>270</v>
      </c>
      <c r="C59" s="205">
        <v>40</v>
      </c>
      <c r="D59" s="196" t="s">
        <v>271</v>
      </c>
      <c r="E59" s="200"/>
      <c r="F59" s="198"/>
      <c r="G59" s="73"/>
      <c r="H59" s="73"/>
    </row>
    <row r="60" spans="1:8" s="199" customFormat="1" ht="71.25">
      <c r="A60" s="205"/>
      <c r="B60" s="51" t="s">
        <v>272</v>
      </c>
      <c r="C60" s="205"/>
      <c r="D60" s="196" t="s">
        <v>273</v>
      </c>
      <c r="E60" s="200"/>
      <c r="F60" s="198"/>
      <c r="G60" s="73"/>
      <c r="H60" s="73"/>
    </row>
    <row r="61" spans="1:8" ht="16.5">
      <c r="A61" s="205"/>
      <c r="B61" s="40" t="s">
        <v>164</v>
      </c>
      <c r="C61" s="205"/>
      <c r="D61" s="196" t="s">
        <v>274</v>
      </c>
      <c r="E61" s="41"/>
      <c r="F61" s="39"/>
      <c r="G61" s="36"/>
      <c r="H61" s="36"/>
    </row>
    <row r="62" spans="1:8" ht="16.5">
      <c r="A62" s="205"/>
      <c r="B62" s="40" t="s">
        <v>166</v>
      </c>
      <c r="C62" s="205"/>
      <c r="D62" s="201" t="s">
        <v>275</v>
      </c>
      <c r="E62" s="41"/>
      <c r="F62" s="39"/>
      <c r="G62" s="36"/>
      <c r="H62" s="36"/>
    </row>
    <row r="63" spans="1:8" ht="28.5">
      <c r="A63" s="205"/>
      <c r="B63" s="40" t="s">
        <v>168</v>
      </c>
      <c r="C63" s="205"/>
      <c r="D63" s="201" t="s">
        <v>276</v>
      </c>
      <c r="E63" s="41"/>
      <c r="F63" s="39"/>
      <c r="G63" s="36"/>
      <c r="H63" s="36"/>
    </row>
    <row r="64" spans="1:8" ht="28.5">
      <c r="A64" s="205"/>
      <c r="B64" s="40" t="s">
        <v>277</v>
      </c>
      <c r="C64" s="205"/>
      <c r="D64" s="201" t="s">
        <v>278</v>
      </c>
      <c r="E64" s="41"/>
      <c r="F64" s="39"/>
      <c r="G64" s="36"/>
      <c r="H64" s="36"/>
    </row>
    <row r="65" spans="1:8" ht="16.5" thickBot="1">
      <c r="A65" s="205"/>
      <c r="B65" s="51" t="s">
        <v>172</v>
      </c>
      <c r="C65" s="205"/>
      <c r="D65" s="202" t="s">
        <v>279</v>
      </c>
      <c r="E65" s="44"/>
      <c r="F65" s="39"/>
      <c r="G65" s="36"/>
      <c r="H65" s="36"/>
    </row>
    <row r="66" spans="1:8" ht="14.25" customHeight="1">
      <c r="A66" s="75" t="s">
        <v>45</v>
      </c>
      <c r="B66" s="75"/>
      <c r="C66" s="75"/>
      <c r="D66" s="75"/>
      <c r="E66" s="32">
        <f>MIN(100,IF(E52+E65&gt;100,100,E52+E53+E54+E55+E56+E57+E58+E59+E60+E61+E62+E63+E64+E65))</f>
        <v>0</v>
      </c>
      <c r="F66" s="32">
        <f>MIN(100,IF(F52+F65&gt;100,100,F52+F53+F54+F55+F56+F57+F58+F59+F60+F61+F62+F63+F64+F65))</f>
        <v>0</v>
      </c>
      <c r="G66" s="31"/>
      <c r="H66" s="31"/>
    </row>
    <row r="67" spans="1:8" ht="13.5" customHeight="1">
      <c r="A67" s="75" t="s">
        <v>86</v>
      </c>
      <c r="B67" s="75"/>
      <c r="C67" s="75"/>
      <c r="D67" s="75"/>
      <c r="E67" s="47">
        <f>E66*0.15</f>
        <v>0</v>
      </c>
      <c r="F67" s="47">
        <f>F66*D50</f>
        <v>0</v>
      </c>
      <c r="G67" s="48"/>
      <c r="H67" s="48"/>
    </row>
    <row r="68" spans="1:8" ht="21.75" customHeight="1">
      <c r="A68" s="77" t="s">
        <v>87</v>
      </c>
      <c r="B68" s="77"/>
      <c r="C68" s="77" t="s">
        <v>88</v>
      </c>
      <c r="D68" s="77"/>
      <c r="E68" s="77" t="s">
        <v>89</v>
      </c>
      <c r="F68" s="77"/>
      <c r="G68" s="77"/>
      <c r="H68" s="77"/>
    </row>
    <row r="69" spans="1:8" ht="14.25" customHeight="1">
      <c r="A69" s="78">
        <f>$E67/3</f>
        <v>0</v>
      </c>
      <c r="B69" s="78"/>
      <c r="C69" s="78">
        <f>$E67/3</f>
        <v>0</v>
      </c>
      <c r="D69" s="78"/>
      <c r="E69" s="78">
        <f>$E67/3</f>
        <v>0</v>
      </c>
      <c r="F69" s="78"/>
      <c r="G69" s="78"/>
      <c r="H69" s="78"/>
    </row>
    <row r="70" ht="16.5"/>
    <row r="71" spans="1:8" ht="32.25" customHeight="1" thickBot="1">
      <c r="A71" s="79" t="s">
        <v>90</v>
      </c>
      <c r="B71" s="79"/>
      <c r="C71" s="79"/>
      <c r="D71" s="79"/>
      <c r="E71" s="79"/>
      <c r="F71" s="79"/>
      <c r="G71" s="79"/>
      <c r="H71" s="79"/>
    </row>
    <row r="72" spans="1:8" ht="16.5" thickBot="1">
      <c r="A72" s="3" t="s">
        <v>2</v>
      </c>
      <c r="B72" s="4"/>
      <c r="C72" s="5"/>
      <c r="D72" s="2" t="s">
        <v>280</v>
      </c>
      <c r="E72" s="6"/>
      <c r="F72" s="71" t="s">
        <v>92</v>
      </c>
      <c r="G72" s="71"/>
      <c r="H72" s="7">
        <f>C72+C82+C92</f>
        <v>0</v>
      </c>
    </row>
    <row r="73" spans="1:8" ht="49.5">
      <c r="A73" s="8" t="s">
        <v>5</v>
      </c>
      <c r="B73" s="8" t="s">
        <v>6</v>
      </c>
      <c r="C73" s="9" t="s">
        <v>7</v>
      </c>
      <c r="D73" s="10" t="s">
        <v>8</v>
      </c>
      <c r="E73" s="11" t="s">
        <v>9</v>
      </c>
      <c r="F73" s="8" t="s">
        <v>120</v>
      </c>
      <c r="G73" s="12" t="s">
        <v>121</v>
      </c>
      <c r="H73" s="12" t="s">
        <v>122</v>
      </c>
    </row>
    <row r="74" spans="1:8" ht="66">
      <c r="A74" s="13">
        <v>1</v>
      </c>
      <c r="B74" s="51" t="s">
        <v>281</v>
      </c>
      <c r="C74" s="13" t="s">
        <v>282</v>
      </c>
      <c r="D74" s="52" t="s">
        <v>283</v>
      </c>
      <c r="E74" s="16"/>
      <c r="F74" s="17"/>
      <c r="G74" s="18"/>
      <c r="H74" s="13"/>
    </row>
    <row r="75" spans="1:8" ht="66">
      <c r="A75" s="13">
        <v>2</v>
      </c>
      <c r="B75" s="51" t="s">
        <v>284</v>
      </c>
      <c r="C75" s="13" t="s">
        <v>282</v>
      </c>
      <c r="D75" s="52" t="s">
        <v>285</v>
      </c>
      <c r="E75" s="21"/>
      <c r="F75" s="17"/>
      <c r="G75" s="18"/>
      <c r="H75" s="13"/>
    </row>
    <row r="76" spans="1:8" ht="115.5">
      <c r="A76" s="13">
        <v>3</v>
      </c>
      <c r="B76" s="40" t="s">
        <v>286</v>
      </c>
      <c r="C76" s="13" t="s">
        <v>282</v>
      </c>
      <c r="D76" s="52" t="s">
        <v>287</v>
      </c>
      <c r="E76" s="21"/>
      <c r="F76" s="17"/>
      <c r="G76" s="18"/>
      <c r="H76" s="13"/>
    </row>
    <row r="77" spans="1:8" ht="132">
      <c r="A77" s="13">
        <v>4</v>
      </c>
      <c r="B77" s="51" t="s">
        <v>288</v>
      </c>
      <c r="C77" s="13" t="s">
        <v>282</v>
      </c>
      <c r="D77" s="52" t="s">
        <v>289</v>
      </c>
      <c r="E77" s="203"/>
      <c r="F77" s="17"/>
      <c r="G77" s="18"/>
      <c r="H77" s="13"/>
    </row>
    <row r="78" spans="1:8" ht="115.5">
      <c r="A78" s="13">
        <v>5</v>
      </c>
      <c r="B78" s="51" t="s">
        <v>290</v>
      </c>
      <c r="C78" s="13" t="s">
        <v>282</v>
      </c>
      <c r="D78" s="52" t="s">
        <v>291</v>
      </c>
      <c r="E78" s="204"/>
      <c r="F78" s="17"/>
      <c r="G78" s="18"/>
      <c r="H78" s="13"/>
    </row>
    <row r="79" spans="1:8" ht="14.25" customHeight="1">
      <c r="A79" s="75" t="s">
        <v>45</v>
      </c>
      <c r="B79" s="75"/>
      <c r="C79" s="75"/>
      <c r="D79" s="75"/>
      <c r="E79" s="32">
        <f>MIN(100,IF(E74+E78&gt;100,100,E74+E75+E76+E77+E78))</f>
        <v>0</v>
      </c>
      <c r="F79" s="32">
        <f>MIN(100,IF(F74+F78&gt;100,100,F74+F75+F76+F77+F78))</f>
        <v>0</v>
      </c>
      <c r="G79" s="31"/>
      <c r="H79" s="31"/>
    </row>
    <row r="80" spans="1:8" ht="13.5" customHeight="1">
      <c r="A80" s="75" t="s">
        <v>93</v>
      </c>
      <c r="B80" s="75"/>
      <c r="C80" s="75"/>
      <c r="D80" s="75"/>
      <c r="E80" s="34">
        <f>E79*$C72</f>
        <v>0</v>
      </c>
      <c r="F80" s="34">
        <f>F79*$C72</f>
        <v>0</v>
      </c>
      <c r="G80" s="31"/>
      <c r="H80" s="31"/>
    </row>
    <row r="81" ht="16.5" thickBot="1"/>
    <row r="82" spans="1:8" ht="18" customHeight="1" thickBot="1">
      <c r="A82" s="3" t="s">
        <v>47</v>
      </c>
      <c r="B82" s="4"/>
      <c r="C82" s="50"/>
      <c r="D82" s="2" t="s">
        <v>280</v>
      </c>
      <c r="E82" s="6"/>
      <c r="F82" s="6"/>
      <c r="G82" s="6"/>
      <c r="H82" s="6"/>
    </row>
    <row r="83" spans="1:8" ht="49.5">
      <c r="A83" s="8" t="s">
        <v>5</v>
      </c>
      <c r="B83" s="8" t="s">
        <v>6</v>
      </c>
      <c r="C83" s="9" t="s">
        <v>7</v>
      </c>
      <c r="D83" s="10" t="s">
        <v>8</v>
      </c>
      <c r="E83" s="11" t="s">
        <v>9</v>
      </c>
      <c r="F83" s="8" t="s">
        <v>120</v>
      </c>
      <c r="G83" s="12" t="s">
        <v>121</v>
      </c>
      <c r="H83" s="12" t="s">
        <v>122</v>
      </c>
    </row>
    <row r="84" spans="1:8" ht="99.75">
      <c r="A84" s="35">
        <v>1</v>
      </c>
      <c r="B84" s="36" t="s">
        <v>292</v>
      </c>
      <c r="C84" s="36" t="s">
        <v>293</v>
      </c>
      <c r="D84" s="37" t="s">
        <v>294</v>
      </c>
      <c r="E84" s="38"/>
      <c r="F84" s="39"/>
      <c r="G84" s="36"/>
      <c r="H84" s="36"/>
    </row>
    <row r="85" spans="1:8" ht="42.75">
      <c r="A85" s="35">
        <v>2</v>
      </c>
      <c r="B85" s="36" t="s">
        <v>295</v>
      </c>
      <c r="C85" s="36" t="s">
        <v>293</v>
      </c>
      <c r="D85" s="37" t="s">
        <v>296</v>
      </c>
      <c r="E85" s="41"/>
      <c r="F85" s="39"/>
      <c r="G85" s="36"/>
      <c r="H85" s="36"/>
    </row>
    <row r="86" spans="1:8" ht="114">
      <c r="A86" s="35">
        <v>3</v>
      </c>
      <c r="B86" s="36" t="s">
        <v>297</v>
      </c>
      <c r="C86" s="36" t="s">
        <v>293</v>
      </c>
      <c r="D86" s="37" t="s">
        <v>298</v>
      </c>
      <c r="E86" s="41"/>
      <c r="F86" s="39"/>
      <c r="G86" s="36"/>
      <c r="H86" s="36"/>
    </row>
    <row r="87" spans="1:8" ht="99.75">
      <c r="A87" s="35">
        <v>4</v>
      </c>
      <c r="B87" s="36" t="s">
        <v>290</v>
      </c>
      <c r="C87" s="36" t="s">
        <v>293</v>
      </c>
      <c r="D87" s="37" t="s">
        <v>299</v>
      </c>
      <c r="E87" s="41"/>
      <c r="F87" s="39"/>
      <c r="G87" s="36"/>
      <c r="H87" s="36"/>
    </row>
    <row r="88" spans="1:8" ht="99.75" customHeight="1" thickBot="1">
      <c r="A88" s="35">
        <v>5</v>
      </c>
      <c r="B88" s="36" t="s">
        <v>300</v>
      </c>
      <c r="C88" s="36" t="s">
        <v>293</v>
      </c>
      <c r="D88" s="37" t="s">
        <v>301</v>
      </c>
      <c r="E88" s="44"/>
      <c r="F88" s="39"/>
      <c r="G88" s="36"/>
      <c r="H88" s="36"/>
    </row>
    <row r="89" spans="1:8" ht="14.25" customHeight="1">
      <c r="A89" s="75" t="s">
        <v>45</v>
      </c>
      <c r="B89" s="75"/>
      <c r="C89" s="75"/>
      <c r="D89" s="75"/>
      <c r="E89" s="32">
        <f>MIN(100,IF(E84+E88&gt;100,100,E84+E85+E86+E87+E88))</f>
        <v>0</v>
      </c>
      <c r="F89" s="32">
        <f>MIN(100,IF(F84+F88&gt;100,100,F84+F85+F86+F87+F88))</f>
        <v>0</v>
      </c>
      <c r="G89" s="31"/>
      <c r="H89" s="31"/>
    </row>
    <row r="90" spans="1:8" ht="13.5" customHeight="1">
      <c r="A90" s="75" t="s">
        <v>94</v>
      </c>
      <c r="B90" s="75"/>
      <c r="C90" s="75"/>
      <c r="D90" s="75"/>
      <c r="E90" s="34">
        <f>E89*$C82</f>
        <v>0</v>
      </c>
      <c r="F90" s="34">
        <f>F89*$C82</f>
        <v>0</v>
      </c>
      <c r="G90" s="31"/>
      <c r="H90" s="31"/>
    </row>
    <row r="91" ht="16.5" thickBot="1"/>
    <row r="92" spans="1:8" ht="16.5" thickBot="1">
      <c r="A92" s="45" t="s">
        <v>68</v>
      </c>
      <c r="B92" s="4"/>
      <c r="C92" s="5"/>
      <c r="D92" s="2" t="s">
        <v>280</v>
      </c>
      <c r="E92" s="6"/>
      <c r="F92" s="6"/>
      <c r="G92" s="6"/>
      <c r="H92" s="6"/>
    </row>
    <row r="93" spans="1:8" ht="49.5">
      <c r="A93" s="8" t="s">
        <v>5</v>
      </c>
      <c r="B93" s="8" t="s">
        <v>6</v>
      </c>
      <c r="C93" s="9" t="s">
        <v>7</v>
      </c>
      <c r="D93" s="10" t="s">
        <v>8</v>
      </c>
      <c r="E93" s="11" t="s">
        <v>9</v>
      </c>
      <c r="F93" s="8" t="s">
        <v>120</v>
      </c>
      <c r="G93" s="12" t="s">
        <v>121</v>
      </c>
      <c r="H93" s="12" t="s">
        <v>122</v>
      </c>
    </row>
    <row r="94" spans="1:8" ht="256.5">
      <c r="A94" s="35">
        <v>1</v>
      </c>
      <c r="B94" s="36" t="s">
        <v>302</v>
      </c>
      <c r="C94" s="36" t="s">
        <v>303</v>
      </c>
      <c r="D94" s="37" t="s">
        <v>304</v>
      </c>
      <c r="E94" s="38"/>
      <c r="F94" s="39"/>
      <c r="G94" s="36"/>
      <c r="H94" s="36"/>
    </row>
    <row r="95" spans="1:8" ht="85.5">
      <c r="A95" s="35">
        <v>2</v>
      </c>
      <c r="B95" s="36" t="s">
        <v>305</v>
      </c>
      <c r="C95" s="36" t="s">
        <v>306</v>
      </c>
      <c r="D95" s="37" t="s">
        <v>307</v>
      </c>
      <c r="E95" s="41"/>
      <c r="F95" s="39"/>
      <c r="G95" s="36"/>
      <c r="H95" s="36"/>
    </row>
    <row r="96" spans="1:8" ht="85.5">
      <c r="A96" s="35">
        <v>3</v>
      </c>
      <c r="B96" s="36" t="s">
        <v>308</v>
      </c>
      <c r="C96" s="36" t="s">
        <v>309</v>
      </c>
      <c r="D96" s="37" t="s">
        <v>310</v>
      </c>
      <c r="E96" s="41"/>
      <c r="F96" s="39"/>
      <c r="G96" s="36"/>
      <c r="H96" s="36"/>
    </row>
    <row r="97" spans="1:8" ht="114">
      <c r="A97" s="35">
        <v>4</v>
      </c>
      <c r="B97" s="36" t="s">
        <v>311</v>
      </c>
      <c r="C97" s="36" t="s">
        <v>309</v>
      </c>
      <c r="D97" s="37" t="s">
        <v>312</v>
      </c>
      <c r="E97" s="41"/>
      <c r="F97" s="39"/>
      <c r="G97" s="36"/>
      <c r="H97" s="36"/>
    </row>
    <row r="98" spans="1:8" ht="171">
      <c r="A98" s="35">
        <v>5</v>
      </c>
      <c r="B98" s="36" t="s">
        <v>290</v>
      </c>
      <c r="C98" s="36" t="s">
        <v>306</v>
      </c>
      <c r="D98" s="37" t="s">
        <v>313</v>
      </c>
      <c r="E98" s="44"/>
      <c r="F98" s="39"/>
      <c r="G98" s="36"/>
      <c r="H98" s="36"/>
    </row>
    <row r="99" spans="1:8" ht="14.25" customHeight="1">
      <c r="A99" s="75" t="s">
        <v>45</v>
      </c>
      <c r="B99" s="75"/>
      <c r="C99" s="75"/>
      <c r="D99" s="75"/>
      <c r="E99" s="32">
        <f>MIN(100,IF(E94+E98&gt;100,100,E94+E95+E96+E97+E98))</f>
        <v>0</v>
      </c>
      <c r="F99" s="32">
        <f>MIN(100,IF(F94+F98&gt;100,100,F94+F95+F96+F97+F98))</f>
        <v>0</v>
      </c>
      <c r="G99" s="31"/>
      <c r="H99" s="31"/>
    </row>
    <row r="100" spans="1:8" ht="13.5" customHeight="1">
      <c r="A100" s="75" t="s">
        <v>95</v>
      </c>
      <c r="B100" s="75"/>
      <c r="C100" s="75"/>
      <c r="D100" s="75"/>
      <c r="E100" s="34">
        <f>E99*$C92</f>
        <v>0</v>
      </c>
      <c r="F100" s="34">
        <f>F99*$C92</f>
        <v>0</v>
      </c>
      <c r="G100" s="31"/>
      <c r="H100" s="31"/>
    </row>
    <row r="101" ht="16.5"/>
    <row r="102" spans="1:8" ht="41.25" customHeight="1">
      <c r="A102" s="56" t="s">
        <v>96</v>
      </c>
      <c r="B102" s="57" t="s">
        <v>97</v>
      </c>
      <c r="C102" s="57" t="s">
        <v>98</v>
      </c>
      <c r="D102" s="57" t="s">
        <v>99</v>
      </c>
      <c r="E102" s="80" t="s">
        <v>100</v>
      </c>
      <c r="F102" s="80"/>
      <c r="G102" s="81" t="s">
        <v>101</v>
      </c>
      <c r="H102" s="81"/>
    </row>
    <row r="103" spans="1:8" ht="42.75" customHeight="1">
      <c r="A103" s="18" t="s">
        <v>102</v>
      </c>
      <c r="B103" s="18">
        <v>100</v>
      </c>
      <c r="C103" s="59">
        <f>B103*0.1</f>
        <v>10</v>
      </c>
      <c r="D103" s="60">
        <f>$C103/3</f>
        <v>3.3333333333333335</v>
      </c>
      <c r="E103" s="82">
        <f>$C103/3</f>
        <v>3.3333333333333335</v>
      </c>
      <c r="F103" s="82"/>
      <c r="G103" s="82">
        <f>$C103/3</f>
        <v>3.3333333333333335</v>
      </c>
      <c r="H103" s="82"/>
    </row>
    <row r="104" ht="16.5" thickBot="1"/>
    <row r="105" spans="1:8" ht="42" customHeight="1" thickBot="1">
      <c r="A105" s="56" t="s">
        <v>96</v>
      </c>
      <c r="B105" s="57" t="s">
        <v>97</v>
      </c>
      <c r="C105" s="61" t="s">
        <v>103</v>
      </c>
      <c r="D105" s="62" t="s">
        <v>104</v>
      </c>
      <c r="E105" s="83" t="s">
        <v>105</v>
      </c>
      <c r="F105" s="83"/>
      <c r="G105" s="81" t="s">
        <v>106</v>
      </c>
      <c r="H105" s="81"/>
    </row>
    <row r="106" spans="1:8" ht="33">
      <c r="A106" s="18" t="s">
        <v>245</v>
      </c>
      <c r="B106" s="18">
        <v>100</v>
      </c>
      <c r="C106" s="59">
        <f>B106*0.05</f>
        <v>5</v>
      </c>
      <c r="D106" s="60">
        <f>$C106/3</f>
        <v>1.6666666666666667</v>
      </c>
      <c r="E106" s="82">
        <f>$C106/3</f>
        <v>1.6666666666666667</v>
      </c>
      <c r="F106" s="82"/>
      <c r="G106" s="82">
        <f>$C106/3</f>
        <v>1.6666666666666667</v>
      </c>
      <c r="H106" s="82"/>
    </row>
    <row r="107" ht="16.5"/>
    <row r="108" spans="1:8" ht="25.5">
      <c r="A108" s="84" t="s">
        <v>107</v>
      </c>
      <c r="B108" s="84"/>
      <c r="C108" s="84"/>
      <c r="D108" s="84"/>
      <c r="E108" s="84"/>
      <c r="F108" s="84"/>
      <c r="G108" s="84"/>
      <c r="H108" s="84"/>
    </row>
    <row r="109" spans="1:8" ht="33" customHeight="1">
      <c r="A109" s="85" t="s">
        <v>108</v>
      </c>
      <c r="B109" s="85"/>
      <c r="C109" s="85"/>
      <c r="D109" s="85"/>
      <c r="E109" s="85"/>
      <c r="F109" s="63" t="s">
        <v>9</v>
      </c>
      <c r="G109" s="63" t="s">
        <v>120</v>
      </c>
      <c r="H109" s="63" t="s">
        <v>109</v>
      </c>
    </row>
    <row r="110" spans="1:8" ht="27.75" customHeight="1">
      <c r="A110" s="74" t="s">
        <v>110</v>
      </c>
      <c r="B110" s="74"/>
      <c r="C110" s="74"/>
      <c r="D110" s="74"/>
      <c r="E110" s="74"/>
      <c r="F110" s="64">
        <f>E21+A69+E80+D103+D106</f>
        <v>5</v>
      </c>
      <c r="G110" s="65"/>
      <c r="H110" s="49"/>
    </row>
    <row r="111" spans="1:8" ht="27.75" customHeight="1">
      <c r="A111" s="74" t="s">
        <v>111</v>
      </c>
      <c r="B111" s="74"/>
      <c r="C111" s="74"/>
      <c r="D111" s="74"/>
      <c r="E111" s="74"/>
      <c r="F111" s="64">
        <f>E36+D69+E90+E103+E106</f>
        <v>5</v>
      </c>
      <c r="G111" s="65"/>
      <c r="H111" s="49"/>
    </row>
    <row r="112" spans="1:8" ht="27.75" customHeight="1">
      <c r="A112" s="74" t="s">
        <v>112</v>
      </c>
      <c r="B112" s="74"/>
      <c r="C112" s="74"/>
      <c r="D112" s="74"/>
      <c r="E112" s="74"/>
      <c r="F112" s="64">
        <f>E48+E69+E100+G103+G106</f>
        <v>5</v>
      </c>
      <c r="G112" s="65"/>
      <c r="H112" s="49"/>
    </row>
    <row r="113" spans="1:8" ht="23.25" customHeight="1">
      <c r="A113" s="86" t="s">
        <v>113</v>
      </c>
      <c r="B113" s="86"/>
      <c r="C113" s="86"/>
      <c r="D113" s="86"/>
      <c r="E113" s="86"/>
      <c r="F113" s="66">
        <f>F110+F111+F112</f>
        <v>15</v>
      </c>
      <c r="G113" s="67"/>
      <c r="H113" s="68"/>
    </row>
  </sheetData>
  <sheetProtection/>
  <mergeCells count="47">
    <mergeCell ref="A110:E110"/>
    <mergeCell ref="A111:E111"/>
    <mergeCell ref="A112:E112"/>
    <mergeCell ref="A113:E113"/>
    <mergeCell ref="E105:F105"/>
    <mergeCell ref="G105:H105"/>
    <mergeCell ref="E106:F106"/>
    <mergeCell ref="G106:H106"/>
    <mergeCell ref="A108:H108"/>
    <mergeCell ref="A109:E109"/>
    <mergeCell ref="A99:D99"/>
    <mergeCell ref="A100:D100"/>
    <mergeCell ref="E102:F102"/>
    <mergeCell ref="G102:H102"/>
    <mergeCell ref="E103:F103"/>
    <mergeCell ref="G103:H103"/>
    <mergeCell ref="A71:H71"/>
    <mergeCell ref="F72:G72"/>
    <mergeCell ref="A79:D79"/>
    <mergeCell ref="A80:D80"/>
    <mergeCell ref="A89:D89"/>
    <mergeCell ref="A90:D90"/>
    <mergeCell ref="A67:D67"/>
    <mergeCell ref="A68:B68"/>
    <mergeCell ref="C68:D68"/>
    <mergeCell ref="E68:H68"/>
    <mergeCell ref="A69:B69"/>
    <mergeCell ref="C69:D69"/>
    <mergeCell ref="E69:H69"/>
    <mergeCell ref="A50:H50"/>
    <mergeCell ref="A53:A57"/>
    <mergeCell ref="C53:C57"/>
    <mergeCell ref="A59:A65"/>
    <mergeCell ref="C59:C65"/>
    <mergeCell ref="A66:D66"/>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5.xml><?xml version="1.0" encoding="utf-8"?>
<worksheet xmlns="http://schemas.openxmlformats.org/spreadsheetml/2006/main" xmlns:r="http://schemas.openxmlformats.org/officeDocument/2006/relationships">
  <dimension ref="A1:H117"/>
  <sheetViews>
    <sheetView zoomScalePageLayoutView="0" workbookViewId="0" topLeftCell="A1">
      <selection activeCell="A1" sqref="A1"/>
    </sheetView>
  </sheetViews>
  <sheetFormatPr defaultColWidth="9.00390625" defaultRowHeight="16.5"/>
  <cols>
    <col min="1" max="1" width="11.625" style="1" customWidth="1"/>
    <col min="2" max="2" width="31.125" style="1" customWidth="1"/>
    <col min="3" max="3" width="9.50390625" style="1" customWidth="1"/>
    <col min="4" max="4" width="67.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314</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28.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42.75">
      <c r="A31" s="35">
        <v>7</v>
      </c>
      <c r="B31" s="40" t="s">
        <v>322</v>
      </c>
      <c r="C31" s="36">
        <v>10</v>
      </c>
      <c r="D31" s="42" t="s">
        <v>61</v>
      </c>
      <c r="E31" s="41"/>
      <c r="F31" s="39"/>
      <c r="G31" s="36"/>
      <c r="H31" s="36"/>
    </row>
    <row r="32" spans="1:8" ht="16.5">
      <c r="A32" s="35">
        <v>8</v>
      </c>
      <c r="B32" s="40" t="s">
        <v>62</v>
      </c>
      <c r="C32" s="36">
        <v>5</v>
      </c>
      <c r="D32" s="43" t="s">
        <v>63</v>
      </c>
      <c r="E32" s="41"/>
      <c r="F32" s="39"/>
      <c r="G32" s="36"/>
      <c r="H32" s="36"/>
    </row>
    <row r="33" spans="1:8" ht="71.2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194" t="s">
        <v>8</v>
      </c>
      <c r="E51" s="11" t="s">
        <v>9</v>
      </c>
      <c r="F51" s="11" t="s">
        <v>120</v>
      </c>
      <c r="G51" s="12" t="s">
        <v>121</v>
      </c>
      <c r="H51" s="12" t="s">
        <v>122</v>
      </c>
    </row>
    <row r="52" spans="1:8" s="199" customFormat="1" ht="28.5">
      <c r="A52" s="195">
        <v>1</v>
      </c>
      <c r="B52" s="51" t="s">
        <v>259</v>
      </c>
      <c r="C52" s="195">
        <v>20</v>
      </c>
      <c r="D52" s="196" t="s">
        <v>260</v>
      </c>
      <c r="E52" s="197"/>
      <c r="F52" s="198"/>
      <c r="G52" s="73"/>
      <c r="H52" s="73"/>
    </row>
    <row r="53" spans="1:8" s="199" customFormat="1" ht="16.5">
      <c r="A53" s="205">
        <v>2</v>
      </c>
      <c r="B53" s="51" t="s">
        <v>148</v>
      </c>
      <c r="C53" s="205">
        <v>50</v>
      </c>
      <c r="D53" s="196" t="s">
        <v>261</v>
      </c>
      <c r="E53" s="200"/>
      <c r="F53" s="198"/>
      <c r="G53" s="73"/>
      <c r="H53" s="73"/>
    </row>
    <row r="54" spans="1:8" s="199" customFormat="1" ht="28.5">
      <c r="A54" s="205"/>
      <c r="B54" s="51" t="s">
        <v>262</v>
      </c>
      <c r="C54" s="205"/>
      <c r="D54" s="196" t="s">
        <v>263</v>
      </c>
      <c r="E54" s="200"/>
      <c r="F54" s="198"/>
      <c r="G54" s="73"/>
      <c r="H54" s="73"/>
    </row>
    <row r="55" spans="1:8" s="199" customFormat="1" ht="16.5">
      <c r="A55" s="205"/>
      <c r="B55" s="51" t="s">
        <v>152</v>
      </c>
      <c r="C55" s="205"/>
      <c r="D55" s="196" t="s">
        <v>264</v>
      </c>
      <c r="E55" s="200"/>
      <c r="F55" s="198"/>
      <c r="G55" s="73"/>
      <c r="H55" s="73"/>
    </row>
    <row r="56" spans="1:8" s="199" customFormat="1" ht="42.75">
      <c r="A56" s="205"/>
      <c r="B56" s="51" t="s">
        <v>265</v>
      </c>
      <c r="C56" s="205"/>
      <c r="D56" s="196" t="s">
        <v>266</v>
      </c>
      <c r="E56" s="200"/>
      <c r="F56" s="198"/>
      <c r="G56" s="73"/>
      <c r="H56" s="73"/>
    </row>
    <row r="57" spans="1:8" s="199" customFormat="1" ht="28.5">
      <c r="A57" s="205"/>
      <c r="B57" s="51" t="s">
        <v>267</v>
      </c>
      <c r="C57" s="205"/>
      <c r="D57" s="196" t="s">
        <v>268</v>
      </c>
      <c r="E57" s="200"/>
      <c r="F57" s="198"/>
      <c r="G57" s="73"/>
      <c r="H57" s="73"/>
    </row>
    <row r="58" spans="1:8" s="199" customFormat="1" ht="28.5">
      <c r="A58" s="195">
        <v>3</v>
      </c>
      <c r="B58" s="51" t="s">
        <v>158</v>
      </c>
      <c r="C58" s="195">
        <v>40</v>
      </c>
      <c r="D58" s="196" t="s">
        <v>269</v>
      </c>
      <c r="E58" s="200"/>
      <c r="F58" s="198"/>
      <c r="G58" s="73"/>
      <c r="H58" s="73"/>
    </row>
    <row r="59" spans="1:8" s="199" customFormat="1" ht="42.75">
      <c r="A59" s="205">
        <v>4</v>
      </c>
      <c r="B59" s="51" t="s">
        <v>270</v>
      </c>
      <c r="C59" s="205">
        <v>40</v>
      </c>
      <c r="D59" s="196" t="s">
        <v>271</v>
      </c>
      <c r="E59" s="200"/>
      <c r="F59" s="198"/>
      <c r="G59" s="73"/>
      <c r="H59" s="73"/>
    </row>
    <row r="60" spans="1:8" s="199" customFormat="1" ht="57">
      <c r="A60" s="205"/>
      <c r="B60" s="51" t="s">
        <v>272</v>
      </c>
      <c r="C60" s="205"/>
      <c r="D60" s="196" t="s">
        <v>273</v>
      </c>
      <c r="E60" s="200"/>
      <c r="F60" s="198"/>
      <c r="G60" s="73"/>
      <c r="H60" s="73"/>
    </row>
    <row r="61" spans="1:8" ht="16.5">
      <c r="A61" s="205"/>
      <c r="B61" s="40" t="s">
        <v>164</v>
      </c>
      <c r="C61" s="205"/>
      <c r="D61" s="196" t="s">
        <v>274</v>
      </c>
      <c r="E61" s="41"/>
      <c r="F61" s="39"/>
      <c r="G61" s="36"/>
      <c r="H61" s="36"/>
    </row>
    <row r="62" spans="1:8" ht="16.5">
      <c r="A62" s="205"/>
      <c r="B62" s="40" t="s">
        <v>166</v>
      </c>
      <c r="C62" s="205"/>
      <c r="D62" s="201" t="s">
        <v>275</v>
      </c>
      <c r="E62" s="41"/>
      <c r="F62" s="39"/>
      <c r="G62" s="36"/>
      <c r="H62" s="36"/>
    </row>
    <row r="63" spans="1:8" ht="28.5">
      <c r="A63" s="205"/>
      <c r="B63" s="40" t="s">
        <v>168</v>
      </c>
      <c r="C63" s="205"/>
      <c r="D63" s="201" t="s">
        <v>276</v>
      </c>
      <c r="E63" s="41"/>
      <c r="F63" s="39"/>
      <c r="G63" s="36"/>
      <c r="H63" s="36"/>
    </row>
    <row r="64" spans="1:8" ht="28.5">
      <c r="A64" s="205"/>
      <c r="B64" s="40" t="s">
        <v>277</v>
      </c>
      <c r="C64" s="205"/>
      <c r="D64" s="201" t="s">
        <v>278</v>
      </c>
      <c r="E64" s="41"/>
      <c r="F64" s="39"/>
      <c r="G64" s="36"/>
      <c r="H64" s="36"/>
    </row>
    <row r="65" spans="1:8" ht="16.5" thickBot="1">
      <c r="A65" s="205"/>
      <c r="B65" s="51" t="s">
        <v>172</v>
      </c>
      <c r="C65" s="205"/>
      <c r="D65" s="202" t="s">
        <v>279</v>
      </c>
      <c r="E65" s="44"/>
      <c r="F65" s="39"/>
      <c r="G65" s="36"/>
      <c r="H65" s="36"/>
    </row>
    <row r="66" spans="1:8" ht="14.25" customHeight="1">
      <c r="A66" s="75" t="s">
        <v>45</v>
      </c>
      <c r="B66" s="75"/>
      <c r="C66" s="75"/>
      <c r="D66" s="75"/>
      <c r="E66" s="32">
        <f>MIN(100,IF(E52+E65&gt;100,100,E52+E53+E54+E55+E56+E57+E58+E59+E60+E61+E62+E63+E64+E65))</f>
        <v>0</v>
      </c>
      <c r="F66" s="32">
        <f>MIN(100,IF(F52+F65&gt;100,100,F52+F53+F54+F55+F56+F57+F58+F59+F60+F61+F62+F63+F64+F65))</f>
        <v>0</v>
      </c>
      <c r="G66" s="31"/>
      <c r="H66" s="31"/>
    </row>
    <row r="67" spans="1:8" ht="13.5" customHeight="1">
      <c r="A67" s="75" t="s">
        <v>86</v>
      </c>
      <c r="B67" s="75"/>
      <c r="C67" s="75"/>
      <c r="D67" s="75"/>
      <c r="E67" s="47">
        <f>E66*0.15</f>
        <v>0</v>
      </c>
      <c r="F67" s="47">
        <f>F66*D50</f>
        <v>0</v>
      </c>
      <c r="G67" s="48"/>
      <c r="H67" s="48"/>
    </row>
    <row r="68" spans="1:8" ht="21.75" customHeight="1">
      <c r="A68" s="77" t="s">
        <v>87</v>
      </c>
      <c r="B68" s="77"/>
      <c r="C68" s="77" t="s">
        <v>88</v>
      </c>
      <c r="D68" s="77"/>
      <c r="E68" s="77" t="s">
        <v>89</v>
      </c>
      <c r="F68" s="77"/>
      <c r="G68" s="77"/>
      <c r="H68" s="77"/>
    </row>
    <row r="69" spans="1:8" ht="14.25" customHeight="1">
      <c r="A69" s="78">
        <f>$E67/3</f>
        <v>0</v>
      </c>
      <c r="B69" s="78"/>
      <c r="C69" s="78">
        <f>$E67/3</f>
        <v>0</v>
      </c>
      <c r="D69" s="78"/>
      <c r="E69" s="78">
        <f>$E67/3</f>
        <v>0</v>
      </c>
      <c r="F69" s="78"/>
      <c r="G69" s="78"/>
      <c r="H69" s="78"/>
    </row>
    <row r="70" ht="16.5"/>
    <row r="71" spans="1:8" ht="32.25" customHeight="1" thickBot="1">
      <c r="A71" s="79" t="s">
        <v>90</v>
      </c>
      <c r="B71" s="79"/>
      <c r="C71" s="79"/>
      <c r="D71" s="79"/>
      <c r="E71" s="79"/>
      <c r="F71" s="79"/>
      <c r="G71" s="79"/>
      <c r="H71" s="79"/>
    </row>
    <row r="72" spans="1:8" ht="16.5" thickBot="1">
      <c r="A72" s="3" t="s">
        <v>2</v>
      </c>
      <c r="B72" s="4"/>
      <c r="C72" s="5"/>
      <c r="D72" s="2" t="s">
        <v>280</v>
      </c>
      <c r="E72" s="6"/>
      <c r="F72" s="71" t="s">
        <v>92</v>
      </c>
      <c r="G72" s="71"/>
      <c r="H72" s="7">
        <f>C72+C83+C94</f>
        <v>0</v>
      </c>
    </row>
    <row r="73" spans="1:8" ht="66">
      <c r="A73" s="8" t="s">
        <v>5</v>
      </c>
      <c r="B73" s="11" t="s">
        <v>6</v>
      </c>
      <c r="C73" s="212" t="s">
        <v>7</v>
      </c>
      <c r="D73" s="194" t="s">
        <v>8</v>
      </c>
      <c r="E73" s="11" t="s">
        <v>9</v>
      </c>
      <c r="F73" s="8" t="s">
        <v>120</v>
      </c>
      <c r="G73" s="12" t="s">
        <v>121</v>
      </c>
      <c r="H73" s="12" t="s">
        <v>122</v>
      </c>
    </row>
    <row r="74" spans="1:8" ht="99.75">
      <c r="A74" s="213">
        <v>1</v>
      </c>
      <c r="B74" s="51" t="s">
        <v>323</v>
      </c>
      <c r="C74" s="31" t="s">
        <v>324</v>
      </c>
      <c r="D74" s="209" t="s">
        <v>325</v>
      </c>
      <c r="E74" s="16"/>
      <c r="F74" s="17"/>
      <c r="G74" s="18"/>
      <c r="H74" s="13"/>
    </row>
    <row r="75" spans="1:8" ht="71.25">
      <c r="A75" s="213">
        <v>2</v>
      </c>
      <c r="B75" s="51" t="s">
        <v>326</v>
      </c>
      <c r="C75" s="31" t="s">
        <v>324</v>
      </c>
      <c r="D75" s="209" t="s">
        <v>327</v>
      </c>
      <c r="E75" s="21"/>
      <c r="F75" s="17"/>
      <c r="G75" s="18"/>
      <c r="H75" s="13"/>
    </row>
    <row r="76" spans="1:8" ht="85.5">
      <c r="A76" s="213">
        <v>3</v>
      </c>
      <c r="B76" s="51" t="s">
        <v>328</v>
      </c>
      <c r="C76" s="31" t="s">
        <v>329</v>
      </c>
      <c r="D76" s="209" t="s">
        <v>330</v>
      </c>
      <c r="E76" s="21"/>
      <c r="F76" s="17"/>
      <c r="G76" s="18"/>
      <c r="H76" s="13"/>
    </row>
    <row r="77" spans="1:8" ht="42.75">
      <c r="A77" s="213">
        <v>4</v>
      </c>
      <c r="B77" s="51" t="s">
        <v>331</v>
      </c>
      <c r="C77" s="31" t="s">
        <v>329</v>
      </c>
      <c r="D77" s="209" t="s">
        <v>332</v>
      </c>
      <c r="E77" s="21"/>
      <c r="F77" s="17"/>
      <c r="G77" s="18"/>
      <c r="H77" s="13"/>
    </row>
    <row r="78" spans="1:8" ht="71.25">
      <c r="A78" s="213">
        <v>5</v>
      </c>
      <c r="B78" s="51" t="s">
        <v>333</v>
      </c>
      <c r="C78" s="31" t="s">
        <v>282</v>
      </c>
      <c r="D78" s="209" t="s">
        <v>334</v>
      </c>
      <c r="E78" s="21"/>
      <c r="F78" s="17"/>
      <c r="G78" s="18"/>
      <c r="H78" s="13"/>
    </row>
    <row r="79" spans="1:8" ht="185.25">
      <c r="A79" s="213">
        <v>6</v>
      </c>
      <c r="B79" s="51" t="s">
        <v>335</v>
      </c>
      <c r="C79" s="31" t="s">
        <v>282</v>
      </c>
      <c r="D79" s="209" t="s">
        <v>336</v>
      </c>
      <c r="E79" s="30"/>
      <c r="F79" s="17"/>
      <c r="G79" s="18"/>
      <c r="H79" s="13"/>
    </row>
    <row r="80" spans="1:8" ht="14.25" customHeight="1">
      <c r="A80" s="75" t="s">
        <v>45</v>
      </c>
      <c r="B80" s="75"/>
      <c r="C80" s="75"/>
      <c r="D80" s="75"/>
      <c r="E80" s="32">
        <f>MIN(100,IF(E74+E79&gt;100,100,E74+E75+E76+E77+E78+E79))</f>
        <v>0</v>
      </c>
      <c r="F80" s="32">
        <f>MIN(100,IF(F74+F79&gt;100,100,F74+F75+F76+F77+F78+F79))</f>
        <v>0</v>
      </c>
      <c r="G80" s="31"/>
      <c r="H80" s="31"/>
    </row>
    <row r="81" spans="1:8" ht="13.5" customHeight="1">
      <c r="A81" s="75" t="s">
        <v>93</v>
      </c>
      <c r="B81" s="75"/>
      <c r="C81" s="75"/>
      <c r="D81" s="75"/>
      <c r="E81" s="34">
        <f>E80*$C72</f>
        <v>0</v>
      </c>
      <c r="F81" s="34">
        <f>F80*$C72</f>
        <v>0</v>
      </c>
      <c r="G81" s="31"/>
      <c r="H81" s="31"/>
    </row>
    <row r="82" ht="16.5" thickBot="1"/>
    <row r="83" spans="1:8" ht="16.5" thickBot="1">
      <c r="A83" s="3" t="s">
        <v>47</v>
      </c>
      <c r="B83" s="4"/>
      <c r="C83" s="5"/>
      <c r="D83" s="2" t="s">
        <v>280</v>
      </c>
      <c r="E83" s="6"/>
      <c r="F83" s="6"/>
      <c r="G83" s="6"/>
      <c r="H83" s="6"/>
    </row>
    <row r="84" spans="1:8" ht="66">
      <c r="A84" s="8" t="s">
        <v>5</v>
      </c>
      <c r="B84" s="11" t="s">
        <v>6</v>
      </c>
      <c r="C84" s="212" t="s">
        <v>7</v>
      </c>
      <c r="D84" s="194" t="s">
        <v>8</v>
      </c>
      <c r="E84" s="11" t="s">
        <v>9</v>
      </c>
      <c r="F84" s="8" t="s">
        <v>120</v>
      </c>
      <c r="G84" s="12" t="s">
        <v>121</v>
      </c>
      <c r="H84" s="12" t="s">
        <v>122</v>
      </c>
    </row>
    <row r="85" spans="1:8" ht="85.5">
      <c r="A85" s="35">
        <v>1</v>
      </c>
      <c r="B85" s="40" t="s">
        <v>337</v>
      </c>
      <c r="C85" s="31" t="s">
        <v>282</v>
      </c>
      <c r="D85" s="46" t="s">
        <v>338</v>
      </c>
      <c r="E85" s="38"/>
      <c r="F85" s="39"/>
      <c r="G85" s="36"/>
      <c r="H85" s="36"/>
    </row>
    <row r="86" spans="1:8" ht="57">
      <c r="A86" s="35">
        <v>2</v>
      </c>
      <c r="B86" s="40" t="s">
        <v>339</v>
      </c>
      <c r="C86" s="31" t="s">
        <v>340</v>
      </c>
      <c r="D86" s="46" t="s">
        <v>341</v>
      </c>
      <c r="E86" s="41"/>
      <c r="F86" s="39"/>
      <c r="G86" s="36"/>
      <c r="H86" s="36"/>
    </row>
    <row r="87" spans="1:8" ht="28.5">
      <c r="A87" s="35">
        <v>3</v>
      </c>
      <c r="B87" s="36" t="s">
        <v>342</v>
      </c>
      <c r="C87" s="31" t="s">
        <v>324</v>
      </c>
      <c r="D87" s="46" t="s">
        <v>343</v>
      </c>
      <c r="E87" s="41"/>
      <c r="F87" s="39"/>
      <c r="G87" s="36"/>
      <c r="H87" s="36"/>
    </row>
    <row r="88" spans="1:8" ht="42.75">
      <c r="A88" s="35">
        <v>4</v>
      </c>
      <c r="B88" s="40" t="s">
        <v>344</v>
      </c>
      <c r="C88" s="31" t="s">
        <v>282</v>
      </c>
      <c r="D88" s="46" t="s">
        <v>345</v>
      </c>
      <c r="E88" s="41"/>
      <c r="F88" s="39"/>
      <c r="G88" s="36"/>
      <c r="H88" s="36"/>
    </row>
    <row r="89" spans="1:8" ht="99.75">
      <c r="A89" s="35">
        <v>5</v>
      </c>
      <c r="B89" s="40" t="s">
        <v>346</v>
      </c>
      <c r="C89" s="31" t="s">
        <v>329</v>
      </c>
      <c r="D89" s="46" t="s">
        <v>347</v>
      </c>
      <c r="E89" s="41"/>
      <c r="F89" s="39"/>
      <c r="G89" s="36"/>
      <c r="H89" s="36"/>
    </row>
    <row r="90" spans="1:8" ht="199.5">
      <c r="A90" s="35">
        <v>6</v>
      </c>
      <c r="B90" s="40" t="s">
        <v>348</v>
      </c>
      <c r="C90" s="31" t="s">
        <v>282</v>
      </c>
      <c r="D90" s="46" t="s">
        <v>349</v>
      </c>
      <c r="E90" s="44"/>
      <c r="F90" s="39"/>
      <c r="G90" s="36"/>
      <c r="H90" s="36"/>
    </row>
    <row r="91" spans="1:8" ht="14.25" customHeight="1">
      <c r="A91" s="75" t="s">
        <v>45</v>
      </c>
      <c r="B91" s="75"/>
      <c r="C91" s="75"/>
      <c r="D91" s="75"/>
      <c r="E91" s="32">
        <f>MIN(100,IF(E85+E90&gt;100,100,E85+E86+E87+E88+E89+E90))</f>
        <v>0</v>
      </c>
      <c r="F91" s="32">
        <f>MIN(100,IF(F85+F90&gt;100,100,F85+F86+F87+F88+F89+F90))</f>
        <v>0</v>
      </c>
      <c r="G91" s="31"/>
      <c r="H91" s="31"/>
    </row>
    <row r="92" spans="1:8" ht="13.5" customHeight="1">
      <c r="A92" s="75" t="s">
        <v>94</v>
      </c>
      <c r="B92" s="75"/>
      <c r="C92" s="75"/>
      <c r="D92" s="75"/>
      <c r="E92" s="34">
        <f>E91*$C83</f>
        <v>0</v>
      </c>
      <c r="F92" s="34">
        <f>F91*$C83</f>
        <v>0</v>
      </c>
      <c r="G92" s="31"/>
      <c r="H92" s="31"/>
    </row>
    <row r="93" ht="16.5" thickBot="1"/>
    <row r="94" spans="1:8" ht="16.5" thickBot="1">
      <c r="A94" s="45" t="s">
        <v>68</v>
      </c>
      <c r="B94" s="4"/>
      <c r="C94" s="5"/>
      <c r="D94" s="2" t="s">
        <v>280</v>
      </c>
      <c r="E94" s="6"/>
      <c r="F94" s="6"/>
      <c r="G94" s="6"/>
      <c r="H94" s="6"/>
    </row>
    <row r="95" spans="1:8" ht="66">
      <c r="A95" s="8" t="s">
        <v>5</v>
      </c>
      <c r="B95" s="11" t="s">
        <v>6</v>
      </c>
      <c r="C95" s="212" t="s">
        <v>7</v>
      </c>
      <c r="D95" s="194" t="s">
        <v>8</v>
      </c>
      <c r="E95" s="11" t="s">
        <v>9</v>
      </c>
      <c r="F95" s="8" t="s">
        <v>120</v>
      </c>
      <c r="G95" s="12" t="s">
        <v>121</v>
      </c>
      <c r="H95" s="12" t="s">
        <v>122</v>
      </c>
    </row>
    <row r="96" spans="1:8" ht="128.25">
      <c r="A96" s="35">
        <v>1</v>
      </c>
      <c r="B96" s="40" t="s">
        <v>350</v>
      </c>
      <c r="C96" s="31" t="s">
        <v>329</v>
      </c>
      <c r="D96" s="46" t="s">
        <v>351</v>
      </c>
      <c r="E96" s="38"/>
      <c r="F96" s="39"/>
      <c r="G96" s="36"/>
      <c r="H96" s="36"/>
    </row>
    <row r="97" spans="1:8" ht="42.75">
      <c r="A97" s="35">
        <v>2</v>
      </c>
      <c r="B97" s="36" t="s">
        <v>352</v>
      </c>
      <c r="C97" s="31" t="s">
        <v>329</v>
      </c>
      <c r="D97" s="46" t="s">
        <v>353</v>
      </c>
      <c r="E97" s="41"/>
      <c r="F97" s="39"/>
      <c r="G97" s="36"/>
      <c r="H97" s="36"/>
    </row>
    <row r="98" spans="1:8" ht="171">
      <c r="A98" s="35">
        <v>3</v>
      </c>
      <c r="B98" s="40" t="s">
        <v>354</v>
      </c>
      <c r="C98" s="31" t="s">
        <v>329</v>
      </c>
      <c r="D98" s="46" t="s">
        <v>355</v>
      </c>
      <c r="E98" s="41"/>
      <c r="F98" s="39"/>
      <c r="G98" s="36"/>
      <c r="H98" s="36"/>
    </row>
    <row r="99" spans="1:8" ht="242.25">
      <c r="A99" s="35">
        <v>4</v>
      </c>
      <c r="B99" s="40" t="s">
        <v>356</v>
      </c>
      <c r="C99" s="31" t="s">
        <v>324</v>
      </c>
      <c r="D99" s="46" t="s">
        <v>357</v>
      </c>
      <c r="E99" s="41"/>
      <c r="F99" s="39"/>
      <c r="G99" s="36"/>
      <c r="H99" s="36"/>
    </row>
    <row r="100" spans="1:8" ht="105" customHeight="1">
      <c r="A100" s="35">
        <v>5</v>
      </c>
      <c r="B100" s="40" t="s">
        <v>358</v>
      </c>
      <c r="C100" s="31" t="s">
        <v>329</v>
      </c>
      <c r="D100" s="46" t="s">
        <v>359</v>
      </c>
      <c r="E100" s="41"/>
      <c r="F100" s="39"/>
      <c r="G100" s="36"/>
      <c r="H100" s="36"/>
    </row>
    <row r="101" spans="1:8" ht="156.75">
      <c r="A101" s="35">
        <v>6</v>
      </c>
      <c r="B101" s="40" t="s">
        <v>360</v>
      </c>
      <c r="C101" s="31" t="s">
        <v>329</v>
      </c>
      <c r="D101" s="46" t="s">
        <v>361</v>
      </c>
      <c r="E101" s="41"/>
      <c r="F101" s="39"/>
      <c r="G101" s="36"/>
      <c r="H101" s="36"/>
    </row>
    <row r="102" spans="1:8" ht="42.75">
      <c r="A102" s="35">
        <v>7</v>
      </c>
      <c r="B102" s="40" t="s">
        <v>362</v>
      </c>
      <c r="C102" s="31" t="s">
        <v>324</v>
      </c>
      <c r="D102" s="43" t="s">
        <v>363</v>
      </c>
      <c r="E102" s="44"/>
      <c r="F102" s="39"/>
      <c r="G102" s="36"/>
      <c r="H102" s="36"/>
    </row>
    <row r="103" spans="1:8" ht="14.25" customHeight="1">
      <c r="A103" s="75" t="s">
        <v>45</v>
      </c>
      <c r="B103" s="75"/>
      <c r="C103" s="75"/>
      <c r="D103" s="75"/>
      <c r="E103" s="32">
        <f>MIN(100,IF(E96+E102&gt;100,100,E96+E97+E98+E99+E100+E101+E102))</f>
        <v>0</v>
      </c>
      <c r="F103" s="32">
        <f>MIN(100,IF(F96+F102&gt;100,100,F96+F97+F98+F99+F100+F101+F102))</f>
        <v>0</v>
      </c>
      <c r="G103" s="31"/>
      <c r="H103" s="31"/>
    </row>
    <row r="104" spans="1:8" ht="13.5" customHeight="1">
      <c r="A104" s="75" t="s">
        <v>95</v>
      </c>
      <c r="B104" s="75"/>
      <c r="C104" s="75"/>
      <c r="D104" s="75"/>
      <c r="E104" s="34">
        <f>E103*$C94</f>
        <v>0</v>
      </c>
      <c r="F104" s="34">
        <f>F103*$C94</f>
        <v>0</v>
      </c>
      <c r="G104" s="31"/>
      <c r="H104" s="31"/>
    </row>
    <row r="105" ht="16.5"/>
    <row r="106" spans="1:8" ht="41.25" customHeight="1">
      <c r="A106" s="56" t="s">
        <v>96</v>
      </c>
      <c r="B106" s="57" t="s">
        <v>97</v>
      </c>
      <c r="C106" s="57" t="s">
        <v>98</v>
      </c>
      <c r="D106" s="57" t="s">
        <v>99</v>
      </c>
      <c r="E106" s="80" t="s">
        <v>100</v>
      </c>
      <c r="F106" s="80"/>
      <c r="G106" s="81" t="s">
        <v>101</v>
      </c>
      <c r="H106" s="81"/>
    </row>
    <row r="107" spans="1:8" ht="42.75" customHeight="1">
      <c r="A107" s="18" t="s">
        <v>102</v>
      </c>
      <c r="B107" s="18">
        <v>100</v>
      </c>
      <c r="C107" s="59">
        <f>B107*0.1</f>
        <v>10</v>
      </c>
      <c r="D107" s="60">
        <f>$C107/3</f>
        <v>3.3333333333333335</v>
      </c>
      <c r="E107" s="82">
        <f>$C107/3</f>
        <v>3.3333333333333335</v>
      </c>
      <c r="F107" s="82"/>
      <c r="G107" s="82">
        <f>$C107/3</f>
        <v>3.3333333333333335</v>
      </c>
      <c r="H107" s="82"/>
    </row>
    <row r="108" ht="16.5" thickBot="1"/>
    <row r="109" spans="1:8" ht="42" customHeight="1" thickBot="1">
      <c r="A109" s="56" t="s">
        <v>96</v>
      </c>
      <c r="B109" s="57" t="s">
        <v>97</v>
      </c>
      <c r="C109" s="61" t="s">
        <v>103</v>
      </c>
      <c r="D109" s="62" t="s">
        <v>104</v>
      </c>
      <c r="E109" s="83" t="s">
        <v>105</v>
      </c>
      <c r="F109" s="83"/>
      <c r="G109" s="81" t="s">
        <v>106</v>
      </c>
      <c r="H109" s="81"/>
    </row>
    <row r="110" spans="1:8" ht="33">
      <c r="A110" s="18" t="s">
        <v>245</v>
      </c>
      <c r="B110" s="18">
        <v>100</v>
      </c>
      <c r="C110" s="59">
        <f>B110*0.05</f>
        <v>5</v>
      </c>
      <c r="D110" s="60">
        <f>$C110/3</f>
        <v>1.6666666666666667</v>
      </c>
      <c r="E110" s="82">
        <f>$C110/3</f>
        <v>1.6666666666666667</v>
      </c>
      <c r="F110" s="82"/>
      <c r="G110" s="82">
        <f>$C110/3</f>
        <v>1.6666666666666667</v>
      </c>
      <c r="H110" s="82"/>
    </row>
    <row r="111" ht="16.5"/>
    <row r="112" spans="1:8" ht="25.5">
      <c r="A112" s="84" t="s">
        <v>107</v>
      </c>
      <c r="B112" s="84"/>
      <c r="C112" s="84"/>
      <c r="D112" s="84"/>
      <c r="E112" s="84"/>
      <c r="F112" s="84"/>
      <c r="G112" s="84"/>
      <c r="H112" s="84"/>
    </row>
    <row r="113" spans="1:8" ht="33" customHeight="1">
      <c r="A113" s="85" t="s">
        <v>108</v>
      </c>
      <c r="B113" s="85"/>
      <c r="C113" s="85"/>
      <c r="D113" s="85"/>
      <c r="E113" s="85"/>
      <c r="F113" s="63" t="s">
        <v>9</v>
      </c>
      <c r="G113" s="63" t="s">
        <v>120</v>
      </c>
      <c r="H113" s="63" t="s">
        <v>109</v>
      </c>
    </row>
    <row r="114" spans="1:8" ht="27.75" customHeight="1">
      <c r="A114" s="74" t="s">
        <v>110</v>
      </c>
      <c r="B114" s="74"/>
      <c r="C114" s="74"/>
      <c r="D114" s="74"/>
      <c r="E114" s="74"/>
      <c r="F114" s="64">
        <f>E21+A69+E81+D107+D110</f>
        <v>5</v>
      </c>
      <c r="G114" s="65"/>
      <c r="H114" s="49"/>
    </row>
    <row r="115" spans="1:8" ht="27.75" customHeight="1">
      <c r="A115" s="74" t="s">
        <v>111</v>
      </c>
      <c r="B115" s="74"/>
      <c r="C115" s="74"/>
      <c r="D115" s="74"/>
      <c r="E115" s="74"/>
      <c r="F115" s="64">
        <f>E36+C69+E92+E107+E110</f>
        <v>5</v>
      </c>
      <c r="G115" s="65"/>
      <c r="H115" s="49"/>
    </row>
    <row r="116" spans="1:8" ht="27.75" customHeight="1">
      <c r="A116" s="74" t="s">
        <v>112</v>
      </c>
      <c r="B116" s="74"/>
      <c r="C116" s="74"/>
      <c r="D116" s="74"/>
      <c r="E116" s="74"/>
      <c r="F116" s="64">
        <f>E48+E69+E104+G107+G110</f>
        <v>5</v>
      </c>
      <c r="G116" s="65"/>
      <c r="H116" s="49"/>
    </row>
    <row r="117" spans="1:8" ht="23.25" customHeight="1">
      <c r="A117" s="86" t="s">
        <v>113</v>
      </c>
      <c r="B117" s="86"/>
      <c r="C117" s="86"/>
      <c r="D117" s="86"/>
      <c r="E117" s="86"/>
      <c r="F117" s="66">
        <f>F114+F115+F116</f>
        <v>15</v>
      </c>
      <c r="G117" s="67"/>
      <c r="H117" s="68"/>
    </row>
  </sheetData>
  <sheetProtection/>
  <mergeCells count="47">
    <mergeCell ref="A114:E114"/>
    <mergeCell ref="A115:E115"/>
    <mergeCell ref="A116:E116"/>
    <mergeCell ref="A117:E117"/>
    <mergeCell ref="E109:F109"/>
    <mergeCell ref="G109:H109"/>
    <mergeCell ref="E110:F110"/>
    <mergeCell ref="G110:H110"/>
    <mergeCell ref="A112:H112"/>
    <mergeCell ref="A113:E113"/>
    <mergeCell ref="A103:D103"/>
    <mergeCell ref="A104:D104"/>
    <mergeCell ref="E106:F106"/>
    <mergeCell ref="G106:H106"/>
    <mergeCell ref="E107:F107"/>
    <mergeCell ref="G107:H107"/>
    <mergeCell ref="A71:H71"/>
    <mergeCell ref="F72:G72"/>
    <mergeCell ref="A80:D80"/>
    <mergeCell ref="A81:D81"/>
    <mergeCell ref="A91:D91"/>
    <mergeCell ref="A92:D92"/>
    <mergeCell ref="A67:D67"/>
    <mergeCell ref="A68:B68"/>
    <mergeCell ref="C68:D68"/>
    <mergeCell ref="E68:H68"/>
    <mergeCell ref="A69:B69"/>
    <mergeCell ref="C69:D69"/>
    <mergeCell ref="E69:H69"/>
    <mergeCell ref="A50:H50"/>
    <mergeCell ref="A53:A57"/>
    <mergeCell ref="C53:C57"/>
    <mergeCell ref="A59:A65"/>
    <mergeCell ref="C59:C65"/>
    <mergeCell ref="A66:D66"/>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6.xml><?xml version="1.0" encoding="utf-8"?>
<worksheet xmlns="http://schemas.openxmlformats.org/spreadsheetml/2006/main" xmlns:r="http://schemas.openxmlformats.org/officeDocument/2006/relationships">
  <dimension ref="A1:H114"/>
  <sheetViews>
    <sheetView zoomScalePageLayoutView="0" workbookViewId="0" topLeftCell="A1">
      <selection activeCell="A1" sqref="A1"/>
    </sheetView>
  </sheetViews>
  <sheetFormatPr defaultColWidth="9.00390625" defaultRowHeight="16.5"/>
  <cols>
    <col min="1" max="1" width="11.625" style="1" customWidth="1"/>
    <col min="2" max="2" width="30.00390625" style="226" customWidth="1"/>
    <col min="3" max="3" width="9.50390625" style="227" customWidth="1"/>
    <col min="4" max="4" width="70.75390625" style="226"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364</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214"/>
      <c r="C3" s="5"/>
      <c r="D3" s="215" t="s">
        <v>254</v>
      </c>
      <c r="E3" s="6"/>
      <c r="F3" s="71" t="s">
        <v>4</v>
      </c>
      <c r="G3" s="71"/>
      <c r="H3" s="7">
        <f>$C$3+$C$23+$C$38</f>
        <v>0</v>
      </c>
    </row>
    <row r="4" spans="1:8" ht="66">
      <c r="A4" s="8" t="s">
        <v>5</v>
      </c>
      <c r="B4" s="8" t="s">
        <v>6</v>
      </c>
      <c r="C4" s="9" t="s">
        <v>7</v>
      </c>
      <c r="D4" s="216" t="s">
        <v>8</v>
      </c>
      <c r="E4" s="11" t="s">
        <v>9</v>
      </c>
      <c r="F4" s="8" t="s">
        <v>120</v>
      </c>
      <c r="G4" s="12" t="s">
        <v>121</v>
      </c>
      <c r="H4" s="12" t="s">
        <v>122</v>
      </c>
    </row>
    <row r="5" spans="1:8" ht="28.5">
      <c r="A5" s="13">
        <v>1</v>
      </c>
      <c r="B5" s="217" t="s">
        <v>13</v>
      </c>
      <c r="C5" s="35">
        <v>30</v>
      </c>
      <c r="D5" s="218" t="s">
        <v>315</v>
      </c>
      <c r="E5" s="16"/>
      <c r="F5" s="17"/>
      <c r="G5" s="18"/>
      <c r="H5" s="13"/>
    </row>
    <row r="6" spans="1:8" ht="85.5">
      <c r="A6" s="13">
        <v>2</v>
      </c>
      <c r="B6" s="219" t="s">
        <v>15</v>
      </c>
      <c r="C6" s="35">
        <v>25</v>
      </c>
      <c r="D6" s="220" t="s">
        <v>316</v>
      </c>
      <c r="E6" s="21"/>
      <c r="F6" s="17"/>
      <c r="G6" s="18"/>
      <c r="H6" s="13"/>
    </row>
    <row r="7" spans="1:8" ht="42.75">
      <c r="A7" s="13">
        <v>3</v>
      </c>
      <c r="B7" s="217" t="s">
        <v>17</v>
      </c>
      <c r="C7" s="35">
        <v>20</v>
      </c>
      <c r="D7" s="220" t="s">
        <v>317</v>
      </c>
      <c r="E7" s="21"/>
      <c r="F7" s="17"/>
      <c r="G7" s="18"/>
      <c r="H7" s="13"/>
    </row>
    <row r="8" spans="1:8" ht="85.5">
      <c r="A8" s="13">
        <v>4</v>
      </c>
      <c r="B8" s="217" t="s">
        <v>19</v>
      </c>
      <c r="C8" s="35">
        <v>30</v>
      </c>
      <c r="D8" s="221" t="s">
        <v>20</v>
      </c>
      <c r="E8" s="21"/>
      <c r="F8" s="17"/>
      <c r="G8" s="18"/>
      <c r="H8" s="13"/>
    </row>
    <row r="9" spans="1:8" ht="57">
      <c r="A9" s="13">
        <v>5</v>
      </c>
      <c r="B9" s="217" t="s">
        <v>21</v>
      </c>
      <c r="C9" s="31">
        <v>10</v>
      </c>
      <c r="D9" s="220" t="s">
        <v>318</v>
      </c>
      <c r="E9" s="21"/>
      <c r="F9" s="17"/>
      <c r="G9" s="18"/>
      <c r="H9" s="13"/>
    </row>
    <row r="10" spans="1:8" ht="71.25">
      <c r="A10" s="13">
        <v>6</v>
      </c>
      <c r="B10" s="217" t="s">
        <v>23</v>
      </c>
      <c r="C10" s="35">
        <v>10</v>
      </c>
      <c r="D10" s="220" t="s">
        <v>319</v>
      </c>
      <c r="E10" s="21"/>
      <c r="F10" s="17"/>
      <c r="G10" s="18"/>
      <c r="H10" s="13"/>
    </row>
    <row r="11" spans="1:8" ht="57">
      <c r="A11" s="13">
        <v>7</v>
      </c>
      <c r="B11" s="222" t="s">
        <v>25</v>
      </c>
      <c r="C11" s="35">
        <v>5</v>
      </c>
      <c r="D11" s="220" t="s">
        <v>256</v>
      </c>
      <c r="E11" s="21"/>
      <c r="F11" s="17"/>
      <c r="G11" s="18"/>
      <c r="H11" s="13"/>
    </row>
    <row r="12" spans="1:8" ht="57">
      <c r="A12" s="13">
        <v>8</v>
      </c>
      <c r="B12" s="217" t="s">
        <v>27</v>
      </c>
      <c r="C12" s="35">
        <v>10</v>
      </c>
      <c r="D12" s="220" t="s">
        <v>320</v>
      </c>
      <c r="E12" s="21"/>
      <c r="F12" s="17"/>
      <c r="G12" s="18"/>
      <c r="H12" s="13"/>
    </row>
    <row r="13" spans="1:8" ht="57">
      <c r="A13" s="13">
        <v>9</v>
      </c>
      <c r="B13" s="217" t="s">
        <v>131</v>
      </c>
      <c r="C13" s="35">
        <v>10</v>
      </c>
      <c r="D13" s="220" t="s">
        <v>257</v>
      </c>
      <c r="E13" s="21"/>
      <c r="F13" s="17"/>
      <c r="G13" s="18"/>
      <c r="H13" s="13"/>
    </row>
    <row r="14" spans="1:8" ht="15.75" customHeight="1">
      <c r="A14" s="72">
        <v>10</v>
      </c>
      <c r="B14" s="223" t="s">
        <v>31</v>
      </c>
      <c r="C14" s="205" t="s">
        <v>32</v>
      </c>
      <c r="D14" s="224" t="s">
        <v>33</v>
      </c>
      <c r="E14" s="26"/>
      <c r="F14" s="27"/>
      <c r="G14" s="28"/>
      <c r="H14" s="74" t="s">
        <v>34</v>
      </c>
    </row>
    <row r="15" spans="1:8" ht="57">
      <c r="A15" s="72"/>
      <c r="B15" s="222" t="s">
        <v>35</v>
      </c>
      <c r="C15" s="205"/>
      <c r="D15" s="224" t="s">
        <v>36</v>
      </c>
      <c r="E15" s="26"/>
      <c r="F15" s="27"/>
      <c r="G15" s="28"/>
      <c r="H15" s="74"/>
    </row>
    <row r="16" spans="1:8" ht="28.5">
      <c r="A16" s="72"/>
      <c r="B16" s="222" t="s">
        <v>37</v>
      </c>
      <c r="C16" s="205"/>
      <c r="D16" s="224" t="s">
        <v>38</v>
      </c>
      <c r="E16" s="26"/>
      <c r="F16" s="27"/>
      <c r="G16" s="28"/>
      <c r="H16" s="74"/>
    </row>
    <row r="17" spans="1:8" ht="28.5">
      <c r="A17" s="72"/>
      <c r="B17" s="222" t="s">
        <v>39</v>
      </c>
      <c r="C17" s="205"/>
      <c r="D17" s="224" t="s">
        <v>40</v>
      </c>
      <c r="E17" s="26"/>
      <c r="F17" s="27"/>
      <c r="G17" s="28"/>
      <c r="H17" s="74"/>
    </row>
    <row r="18" spans="1:8" ht="42.75">
      <c r="A18" s="72"/>
      <c r="B18" s="222" t="s">
        <v>41</v>
      </c>
      <c r="C18" s="205"/>
      <c r="D18" s="224" t="s">
        <v>42</v>
      </c>
      <c r="E18" s="26"/>
      <c r="F18" s="27"/>
      <c r="G18" s="28"/>
      <c r="H18" s="74"/>
    </row>
    <row r="19" spans="1:8" ht="42.75">
      <c r="A19" s="72"/>
      <c r="B19" s="217" t="s">
        <v>43</v>
      </c>
      <c r="C19" s="205"/>
      <c r="D19" s="225"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214"/>
      <c r="C23" s="5"/>
      <c r="D23" s="215" t="s">
        <v>118</v>
      </c>
      <c r="E23" s="6"/>
      <c r="F23" s="6"/>
      <c r="G23" s="6"/>
      <c r="H23" s="6"/>
    </row>
    <row r="24" spans="1:8" ht="66">
      <c r="A24" s="8" t="s">
        <v>5</v>
      </c>
      <c r="B24" s="8" t="s">
        <v>6</v>
      </c>
      <c r="C24" s="9" t="s">
        <v>7</v>
      </c>
      <c r="D24" s="216" t="s">
        <v>8</v>
      </c>
      <c r="E24" s="11" t="s">
        <v>9</v>
      </c>
      <c r="F24" s="8" t="s">
        <v>120</v>
      </c>
      <c r="G24" s="12" t="s">
        <v>121</v>
      </c>
      <c r="H24" s="12" t="s">
        <v>122</v>
      </c>
    </row>
    <row r="25" spans="1:8" ht="42.75">
      <c r="A25" s="35">
        <v>1</v>
      </c>
      <c r="B25" s="223" t="s">
        <v>48</v>
      </c>
      <c r="C25" s="35">
        <v>20</v>
      </c>
      <c r="D25" s="228" t="s">
        <v>49</v>
      </c>
      <c r="E25" s="38"/>
      <c r="F25" s="39"/>
      <c r="G25" s="36"/>
      <c r="H25" s="36"/>
    </row>
    <row r="26" spans="1:8" ht="42.75">
      <c r="A26" s="35">
        <v>2</v>
      </c>
      <c r="B26" s="222" t="s">
        <v>50</v>
      </c>
      <c r="C26" s="35">
        <v>20</v>
      </c>
      <c r="D26" s="228" t="s">
        <v>49</v>
      </c>
      <c r="E26" s="41"/>
      <c r="F26" s="39"/>
      <c r="G26" s="36"/>
      <c r="H26" s="36"/>
    </row>
    <row r="27" spans="1:8" ht="180">
      <c r="A27" s="35">
        <v>3</v>
      </c>
      <c r="B27" s="223" t="s">
        <v>51</v>
      </c>
      <c r="C27" s="35">
        <v>20</v>
      </c>
      <c r="D27" s="120" t="s">
        <v>135</v>
      </c>
      <c r="E27" s="41"/>
      <c r="F27" s="39"/>
      <c r="G27" s="36"/>
      <c r="H27" s="36"/>
    </row>
    <row r="28" spans="1:8" ht="156.75">
      <c r="A28" s="35">
        <v>4</v>
      </c>
      <c r="B28" s="222" t="s">
        <v>53</v>
      </c>
      <c r="C28" s="35">
        <v>20</v>
      </c>
      <c r="D28" s="228" t="s">
        <v>54</v>
      </c>
      <c r="E28" s="41"/>
      <c r="F28" s="39"/>
      <c r="G28" s="36"/>
      <c r="H28" s="36"/>
    </row>
    <row r="29" spans="1:8" ht="42.75">
      <c r="A29" s="35">
        <v>5</v>
      </c>
      <c r="B29" s="223" t="s">
        <v>55</v>
      </c>
      <c r="C29" s="35">
        <v>20</v>
      </c>
      <c r="D29" s="228" t="s">
        <v>56</v>
      </c>
      <c r="E29" s="41"/>
      <c r="F29" s="39"/>
      <c r="G29" s="36"/>
      <c r="H29" s="36"/>
    </row>
    <row r="30" spans="1:8" ht="71.25">
      <c r="A30" s="35">
        <v>6</v>
      </c>
      <c r="B30" s="222" t="s">
        <v>138</v>
      </c>
      <c r="C30" s="35">
        <v>20</v>
      </c>
      <c r="D30" s="228" t="s">
        <v>258</v>
      </c>
      <c r="E30" s="41"/>
      <c r="F30" s="39"/>
      <c r="G30" s="36"/>
      <c r="H30" s="40" t="s">
        <v>59</v>
      </c>
    </row>
    <row r="31" spans="1:8" ht="57">
      <c r="A31" s="35">
        <v>7</v>
      </c>
      <c r="B31" s="222" t="s">
        <v>60</v>
      </c>
      <c r="C31" s="35">
        <v>10</v>
      </c>
      <c r="D31" s="229" t="s">
        <v>61</v>
      </c>
      <c r="E31" s="41"/>
      <c r="F31" s="39"/>
      <c r="G31" s="36"/>
      <c r="H31" s="36"/>
    </row>
    <row r="32" spans="1:8" ht="16.5">
      <c r="A32" s="35">
        <v>8</v>
      </c>
      <c r="B32" s="222" t="s">
        <v>62</v>
      </c>
      <c r="C32" s="35">
        <v>5</v>
      </c>
      <c r="D32" s="230" t="s">
        <v>63</v>
      </c>
      <c r="E32" s="41"/>
      <c r="F32" s="39"/>
      <c r="G32" s="36"/>
      <c r="H32" s="36"/>
    </row>
    <row r="33" spans="1:8" ht="85.5">
      <c r="A33" s="35">
        <v>9</v>
      </c>
      <c r="B33" s="222" t="s">
        <v>64</v>
      </c>
      <c r="C33" s="35">
        <v>15</v>
      </c>
      <c r="D33" s="42" t="s">
        <v>141</v>
      </c>
      <c r="E33" s="41"/>
      <c r="F33" s="39"/>
      <c r="G33" s="36"/>
      <c r="H33" s="36"/>
    </row>
    <row r="34" spans="1:8" ht="42.75">
      <c r="A34" s="35">
        <v>10</v>
      </c>
      <c r="B34" s="222" t="s">
        <v>142</v>
      </c>
      <c r="C34" s="35" t="s">
        <v>32</v>
      </c>
      <c r="D34" s="229"/>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214"/>
      <c r="C38" s="5"/>
      <c r="D38" s="215" t="s">
        <v>254</v>
      </c>
      <c r="E38" s="6"/>
      <c r="F38" s="6"/>
      <c r="G38" s="6"/>
      <c r="H38" s="6"/>
    </row>
    <row r="39" spans="1:8" ht="66">
      <c r="A39" s="8" t="s">
        <v>5</v>
      </c>
      <c r="B39" s="8" t="s">
        <v>6</v>
      </c>
      <c r="C39" s="9" t="s">
        <v>7</v>
      </c>
      <c r="D39" s="216" t="s">
        <v>8</v>
      </c>
      <c r="E39" s="11" t="s">
        <v>9</v>
      </c>
      <c r="F39" s="8" t="s">
        <v>120</v>
      </c>
      <c r="G39" s="12" t="s">
        <v>121</v>
      </c>
      <c r="H39" s="12" t="s">
        <v>122</v>
      </c>
    </row>
    <row r="40" spans="1:8" ht="28.5">
      <c r="A40" s="35">
        <v>1</v>
      </c>
      <c r="B40" s="222" t="s">
        <v>69</v>
      </c>
      <c r="C40" s="31">
        <v>30</v>
      </c>
      <c r="D40" s="231" t="s">
        <v>70</v>
      </c>
      <c r="E40" s="38"/>
      <c r="F40" s="39"/>
      <c r="G40" s="36"/>
      <c r="H40" s="36"/>
    </row>
    <row r="41" spans="1:8" ht="213.75">
      <c r="A41" s="35">
        <v>2</v>
      </c>
      <c r="B41" s="222" t="s">
        <v>71</v>
      </c>
      <c r="C41" s="31">
        <v>20</v>
      </c>
      <c r="D41" s="231" t="s">
        <v>72</v>
      </c>
      <c r="E41" s="41"/>
      <c r="F41" s="39"/>
      <c r="G41" s="36"/>
      <c r="H41" s="36"/>
    </row>
    <row r="42" spans="1:8" ht="142.5">
      <c r="A42" s="35">
        <v>3</v>
      </c>
      <c r="B42" s="222" t="s">
        <v>73</v>
      </c>
      <c r="C42" s="31">
        <v>30</v>
      </c>
      <c r="D42" s="231" t="s">
        <v>74</v>
      </c>
      <c r="E42" s="41"/>
      <c r="F42" s="39"/>
      <c r="G42" s="36"/>
      <c r="H42" s="40" t="s">
        <v>75</v>
      </c>
    </row>
    <row r="43" spans="1:8" ht="57">
      <c r="A43" s="35">
        <v>4</v>
      </c>
      <c r="B43" s="222" t="s">
        <v>76</v>
      </c>
      <c r="C43" s="31">
        <v>10</v>
      </c>
      <c r="D43" s="231" t="s">
        <v>143</v>
      </c>
      <c r="E43" s="41"/>
      <c r="F43" s="39"/>
      <c r="G43" s="36"/>
      <c r="H43" s="36"/>
    </row>
    <row r="44" spans="1:8" ht="128.25">
      <c r="A44" s="35">
        <v>5</v>
      </c>
      <c r="B44" s="222" t="s">
        <v>78</v>
      </c>
      <c r="C44" s="31">
        <v>40</v>
      </c>
      <c r="D44" s="231" t="s">
        <v>79</v>
      </c>
      <c r="E44" s="41"/>
      <c r="F44" s="39"/>
      <c r="G44" s="36"/>
      <c r="H44" s="36"/>
    </row>
    <row r="45" spans="1:8" ht="16.5">
      <c r="A45" s="35">
        <v>6</v>
      </c>
      <c r="B45" s="222" t="s">
        <v>80</v>
      </c>
      <c r="C45" s="31">
        <v>20</v>
      </c>
      <c r="D45" s="231" t="s">
        <v>144</v>
      </c>
      <c r="E45" s="41"/>
      <c r="F45" s="39"/>
      <c r="G45" s="36"/>
      <c r="H45" s="36"/>
    </row>
    <row r="46" spans="1:8" ht="57">
      <c r="A46" s="35">
        <v>7</v>
      </c>
      <c r="B46" s="222" t="s">
        <v>82</v>
      </c>
      <c r="C46" s="31" t="s">
        <v>32</v>
      </c>
      <c r="D46" s="231"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232" t="s">
        <v>8</v>
      </c>
      <c r="E51" s="11" t="s">
        <v>9</v>
      </c>
      <c r="F51" s="11" t="s">
        <v>120</v>
      </c>
      <c r="G51" s="12" t="s">
        <v>121</v>
      </c>
      <c r="H51" s="12" t="s">
        <v>122</v>
      </c>
    </row>
    <row r="52" spans="1:8" s="199" customFormat="1" ht="42.75">
      <c r="A52" s="195">
        <v>1</v>
      </c>
      <c r="B52" s="217" t="s">
        <v>259</v>
      </c>
      <c r="C52" s="195">
        <v>20</v>
      </c>
      <c r="D52" s="233" t="s">
        <v>260</v>
      </c>
      <c r="E52" s="197"/>
      <c r="F52" s="198"/>
      <c r="G52" s="73"/>
      <c r="H52" s="73"/>
    </row>
    <row r="53" spans="1:8" s="199" customFormat="1" ht="16.5">
      <c r="A53" s="205">
        <v>2</v>
      </c>
      <c r="B53" s="217" t="s">
        <v>148</v>
      </c>
      <c r="C53" s="205">
        <v>50</v>
      </c>
      <c r="D53" s="233" t="s">
        <v>261</v>
      </c>
      <c r="E53" s="200"/>
      <c r="F53" s="198"/>
      <c r="G53" s="73"/>
      <c r="H53" s="73"/>
    </row>
    <row r="54" spans="1:8" s="199" customFormat="1" ht="28.5">
      <c r="A54" s="205"/>
      <c r="B54" s="217" t="s">
        <v>262</v>
      </c>
      <c r="C54" s="205"/>
      <c r="D54" s="233" t="s">
        <v>263</v>
      </c>
      <c r="E54" s="200"/>
      <c r="F54" s="198"/>
      <c r="G54" s="73"/>
      <c r="H54" s="73"/>
    </row>
    <row r="55" spans="1:8" s="199" customFormat="1" ht="16.5">
      <c r="A55" s="205"/>
      <c r="B55" s="217" t="s">
        <v>152</v>
      </c>
      <c r="C55" s="205"/>
      <c r="D55" s="233" t="s">
        <v>264</v>
      </c>
      <c r="E55" s="200"/>
      <c r="F55" s="198"/>
      <c r="G55" s="73"/>
      <c r="H55" s="73"/>
    </row>
    <row r="56" spans="1:8" s="199" customFormat="1" ht="42.75">
      <c r="A56" s="205"/>
      <c r="B56" s="217" t="s">
        <v>265</v>
      </c>
      <c r="C56" s="205"/>
      <c r="D56" s="233" t="s">
        <v>266</v>
      </c>
      <c r="E56" s="200"/>
      <c r="F56" s="198"/>
      <c r="G56" s="73"/>
      <c r="H56" s="73"/>
    </row>
    <row r="57" spans="1:8" s="199" customFormat="1" ht="28.5">
      <c r="A57" s="205"/>
      <c r="B57" s="217" t="s">
        <v>267</v>
      </c>
      <c r="C57" s="205"/>
      <c r="D57" s="233" t="s">
        <v>268</v>
      </c>
      <c r="E57" s="200"/>
      <c r="F57" s="198"/>
      <c r="G57" s="73"/>
      <c r="H57" s="73"/>
    </row>
    <row r="58" spans="1:8" s="199" customFormat="1" ht="28.5">
      <c r="A58" s="195">
        <v>3</v>
      </c>
      <c r="B58" s="217" t="s">
        <v>158</v>
      </c>
      <c r="C58" s="195">
        <v>40</v>
      </c>
      <c r="D58" s="233" t="s">
        <v>269</v>
      </c>
      <c r="E58" s="200"/>
      <c r="F58" s="198"/>
      <c r="G58" s="73"/>
      <c r="H58" s="73"/>
    </row>
    <row r="59" spans="1:8" s="199" customFormat="1" ht="42.75">
      <c r="A59" s="205">
        <v>4</v>
      </c>
      <c r="B59" s="217" t="s">
        <v>270</v>
      </c>
      <c r="C59" s="205">
        <v>40</v>
      </c>
      <c r="D59" s="233" t="s">
        <v>271</v>
      </c>
      <c r="E59" s="200"/>
      <c r="F59" s="198"/>
      <c r="G59" s="73"/>
      <c r="H59" s="73"/>
    </row>
    <row r="60" spans="1:8" s="199" customFormat="1" ht="57">
      <c r="A60" s="205"/>
      <c r="B60" s="217" t="s">
        <v>272</v>
      </c>
      <c r="C60" s="205"/>
      <c r="D60" s="233" t="s">
        <v>273</v>
      </c>
      <c r="E60" s="200"/>
      <c r="F60" s="198"/>
      <c r="G60" s="73"/>
      <c r="H60" s="73"/>
    </row>
    <row r="61" spans="1:8" ht="16.5">
      <c r="A61" s="205"/>
      <c r="B61" s="222" t="s">
        <v>164</v>
      </c>
      <c r="C61" s="205"/>
      <c r="D61" s="233" t="s">
        <v>274</v>
      </c>
      <c r="E61" s="41"/>
      <c r="F61" s="39"/>
      <c r="G61" s="36"/>
      <c r="H61" s="36"/>
    </row>
    <row r="62" spans="1:8" ht="16.5">
      <c r="A62" s="205"/>
      <c r="B62" s="222" t="s">
        <v>166</v>
      </c>
      <c r="C62" s="205"/>
      <c r="D62" s="234" t="s">
        <v>275</v>
      </c>
      <c r="E62" s="41"/>
      <c r="F62" s="39"/>
      <c r="G62" s="36"/>
      <c r="H62" s="36"/>
    </row>
    <row r="63" spans="1:8" ht="28.5">
      <c r="A63" s="205"/>
      <c r="B63" s="222" t="s">
        <v>168</v>
      </c>
      <c r="C63" s="205"/>
      <c r="D63" s="234" t="s">
        <v>276</v>
      </c>
      <c r="E63" s="41"/>
      <c r="F63" s="39"/>
      <c r="G63" s="36"/>
      <c r="H63" s="36"/>
    </row>
    <row r="64" spans="1:8" ht="28.5">
      <c r="A64" s="205"/>
      <c r="B64" s="222" t="s">
        <v>277</v>
      </c>
      <c r="C64" s="205"/>
      <c r="D64" s="234" t="s">
        <v>278</v>
      </c>
      <c r="E64" s="41"/>
      <c r="F64" s="39"/>
      <c r="G64" s="36"/>
      <c r="H64" s="36"/>
    </row>
    <row r="65" spans="1:8" ht="16.5" thickBot="1">
      <c r="A65" s="205"/>
      <c r="B65" s="217" t="s">
        <v>172</v>
      </c>
      <c r="C65" s="205"/>
      <c r="D65" s="235" t="s">
        <v>279</v>
      </c>
      <c r="E65" s="44"/>
      <c r="F65" s="39"/>
      <c r="G65" s="36"/>
      <c r="H65" s="36"/>
    </row>
    <row r="66" spans="1:8" ht="14.25" customHeight="1">
      <c r="A66" s="75" t="s">
        <v>45</v>
      </c>
      <c r="B66" s="75"/>
      <c r="C66" s="75"/>
      <c r="D66" s="75"/>
      <c r="E66" s="32">
        <f>MIN(100,IF(E52+E65&gt;100,100,E52+E53+E54+E55+E56+E57+E58+E59+E60+E61+E62+E63+E64+E65))</f>
        <v>0</v>
      </c>
      <c r="F66" s="32">
        <f>MIN(100,IF(F52+F65&gt;100,100,F52+F53+F54+F55+F56+F57+F58+F59+F60+F61+F62+F63+F64+F65))</f>
        <v>0</v>
      </c>
      <c r="G66" s="31"/>
      <c r="H66" s="31"/>
    </row>
    <row r="67" spans="1:8" ht="13.5" customHeight="1">
      <c r="A67" s="75" t="s">
        <v>86</v>
      </c>
      <c r="B67" s="75"/>
      <c r="C67" s="75"/>
      <c r="D67" s="75"/>
      <c r="E67" s="47">
        <f>E66*0.15</f>
        <v>0</v>
      </c>
      <c r="F67" s="47">
        <f>F66*D50</f>
        <v>0</v>
      </c>
      <c r="G67" s="48"/>
      <c r="H67" s="48"/>
    </row>
    <row r="68" spans="1:8" ht="21.75" customHeight="1">
      <c r="A68" s="77" t="s">
        <v>87</v>
      </c>
      <c r="B68" s="77"/>
      <c r="C68" s="77" t="s">
        <v>88</v>
      </c>
      <c r="D68" s="77"/>
      <c r="E68" s="77" t="s">
        <v>89</v>
      </c>
      <c r="F68" s="77"/>
      <c r="G68" s="77"/>
      <c r="H68" s="77"/>
    </row>
    <row r="69" spans="1:8" ht="14.25" customHeight="1">
      <c r="A69" s="78">
        <f>$E67/3</f>
        <v>0</v>
      </c>
      <c r="B69" s="78"/>
      <c r="C69" s="78">
        <f>$E67/3</f>
        <v>0</v>
      </c>
      <c r="D69" s="78"/>
      <c r="E69" s="78">
        <f>$E67/3</f>
        <v>0</v>
      </c>
      <c r="F69" s="78"/>
      <c r="G69" s="78"/>
      <c r="H69" s="78"/>
    </row>
    <row r="70" ht="16.5"/>
    <row r="71" spans="1:8" ht="32.25" customHeight="1" thickBot="1">
      <c r="A71" s="79" t="s">
        <v>90</v>
      </c>
      <c r="B71" s="79"/>
      <c r="C71" s="79"/>
      <c r="D71" s="79"/>
      <c r="E71" s="79"/>
      <c r="F71" s="79"/>
      <c r="G71" s="79"/>
      <c r="H71" s="79"/>
    </row>
    <row r="72" spans="1:8" ht="16.5" thickBot="1">
      <c r="A72" s="3" t="s">
        <v>2</v>
      </c>
      <c r="B72" s="214"/>
      <c r="C72" s="5"/>
      <c r="D72" s="215" t="s">
        <v>280</v>
      </c>
      <c r="E72" s="6"/>
      <c r="F72" s="71" t="s">
        <v>92</v>
      </c>
      <c r="G72" s="71"/>
      <c r="H72" s="7">
        <f>C72+C83+C93</f>
        <v>0</v>
      </c>
    </row>
    <row r="73" spans="1:8" ht="66">
      <c r="A73" s="8" t="s">
        <v>5</v>
      </c>
      <c r="B73" s="8" t="s">
        <v>6</v>
      </c>
      <c r="C73" s="9" t="s">
        <v>7</v>
      </c>
      <c r="D73" s="216" t="s">
        <v>8</v>
      </c>
      <c r="E73" s="11" t="s">
        <v>9</v>
      </c>
      <c r="F73" s="8" t="s">
        <v>120</v>
      </c>
      <c r="G73" s="12" t="s">
        <v>121</v>
      </c>
      <c r="H73" s="12" t="s">
        <v>122</v>
      </c>
    </row>
    <row r="74" spans="1:8" ht="28.5">
      <c r="A74" s="236">
        <v>1</v>
      </c>
      <c r="B74" s="237" t="s">
        <v>365</v>
      </c>
      <c r="C74" s="236">
        <v>25</v>
      </c>
      <c r="D74" s="238" t="s">
        <v>366</v>
      </c>
      <c r="E74" s="16"/>
      <c r="F74" s="17"/>
      <c r="G74" s="18"/>
      <c r="H74" s="13"/>
    </row>
    <row r="75" spans="1:8" ht="156.75">
      <c r="A75" s="236">
        <v>2</v>
      </c>
      <c r="B75" s="237" t="s">
        <v>367</v>
      </c>
      <c r="C75" s="236">
        <v>20</v>
      </c>
      <c r="D75" s="238" t="s">
        <v>368</v>
      </c>
      <c r="E75" s="21"/>
      <c r="F75" s="17"/>
      <c r="G75" s="18"/>
      <c r="H75" s="13"/>
    </row>
    <row r="76" spans="1:8" ht="98.25">
      <c r="A76" s="236">
        <v>3</v>
      </c>
      <c r="B76" s="237" t="s">
        <v>369</v>
      </c>
      <c r="C76" s="236">
        <v>20</v>
      </c>
      <c r="D76" s="238" t="s">
        <v>370</v>
      </c>
      <c r="E76" s="21"/>
      <c r="F76" s="17"/>
      <c r="G76" s="18"/>
      <c r="H76" s="13"/>
    </row>
    <row r="77" spans="1:8" ht="142.5">
      <c r="A77" s="236">
        <v>4</v>
      </c>
      <c r="B77" s="237" t="s">
        <v>371</v>
      </c>
      <c r="C77" s="236">
        <v>35</v>
      </c>
      <c r="D77" s="238" t="s">
        <v>372</v>
      </c>
      <c r="E77" s="21"/>
      <c r="F77" s="17"/>
      <c r="G77" s="18"/>
      <c r="H77" s="13"/>
    </row>
    <row r="78" spans="1:8" ht="114">
      <c r="A78" s="236">
        <v>5</v>
      </c>
      <c r="B78" s="237" t="s">
        <v>373</v>
      </c>
      <c r="C78" s="236">
        <v>20</v>
      </c>
      <c r="D78" s="238" t="s">
        <v>374</v>
      </c>
      <c r="E78" s="21"/>
      <c r="F78" s="17"/>
      <c r="G78" s="18"/>
      <c r="H78" s="13"/>
    </row>
    <row r="79" spans="1:8" ht="213.75">
      <c r="A79" s="236">
        <v>6</v>
      </c>
      <c r="B79" s="237" t="s">
        <v>375</v>
      </c>
      <c r="C79" s="236">
        <v>30</v>
      </c>
      <c r="D79" s="238" t="s">
        <v>376</v>
      </c>
      <c r="E79" s="30"/>
      <c r="F79" s="17"/>
      <c r="G79" s="18"/>
      <c r="H79" s="13"/>
    </row>
    <row r="80" spans="1:8" ht="14.25" customHeight="1">
      <c r="A80" s="75" t="s">
        <v>45</v>
      </c>
      <c r="B80" s="75"/>
      <c r="C80" s="75"/>
      <c r="D80" s="75"/>
      <c r="E80" s="32">
        <f>MIN(100,IF(E74+E79&gt;100,100,E74+E75+E76+E77+E78+E79))</f>
        <v>0</v>
      </c>
      <c r="F80" s="32">
        <f>MIN(100,IF(F74+F79&gt;100,100,F74+F75+F76+F77+F78+F79))</f>
        <v>0</v>
      </c>
      <c r="G80" s="31"/>
      <c r="H80" s="31"/>
    </row>
    <row r="81" spans="1:8" ht="13.5" customHeight="1">
      <c r="A81" s="75" t="s">
        <v>93</v>
      </c>
      <c r="B81" s="75"/>
      <c r="C81" s="75"/>
      <c r="D81" s="75"/>
      <c r="E81" s="34">
        <f>E80*$C72</f>
        <v>0</v>
      </c>
      <c r="F81" s="34">
        <f>F80*$C72</f>
        <v>0</v>
      </c>
      <c r="G81" s="31"/>
      <c r="H81" s="31"/>
    </row>
    <row r="82" ht="16.5" thickBot="1"/>
    <row r="83" spans="1:8" ht="16.5" thickBot="1">
      <c r="A83" s="3" t="s">
        <v>47</v>
      </c>
      <c r="B83" s="214"/>
      <c r="C83" s="5"/>
      <c r="D83" s="215" t="s">
        <v>280</v>
      </c>
      <c r="E83" s="6"/>
      <c r="F83" s="6"/>
      <c r="G83" s="6"/>
      <c r="H83" s="6"/>
    </row>
    <row r="84" spans="1:8" ht="66">
      <c r="A84" s="8" t="s">
        <v>5</v>
      </c>
      <c r="B84" s="8" t="s">
        <v>6</v>
      </c>
      <c r="C84" s="9" t="s">
        <v>7</v>
      </c>
      <c r="D84" s="216" t="s">
        <v>8</v>
      </c>
      <c r="E84" s="11" t="s">
        <v>9</v>
      </c>
      <c r="F84" s="8" t="s">
        <v>120</v>
      </c>
      <c r="G84" s="12" t="s">
        <v>121</v>
      </c>
      <c r="H84" s="12" t="s">
        <v>122</v>
      </c>
    </row>
    <row r="85" spans="1:8" ht="42.75">
      <c r="A85" s="236">
        <v>1</v>
      </c>
      <c r="B85" s="239" t="s">
        <v>377</v>
      </c>
      <c r="C85" s="236">
        <v>30</v>
      </c>
      <c r="D85" s="238" t="s">
        <v>378</v>
      </c>
      <c r="E85" s="38"/>
      <c r="F85" s="39"/>
      <c r="G85" s="36"/>
      <c r="H85" s="36"/>
    </row>
    <row r="86" spans="1:8" ht="142.5">
      <c r="A86" s="236">
        <v>2</v>
      </c>
      <c r="B86" s="239" t="s">
        <v>379</v>
      </c>
      <c r="C86" s="236">
        <v>30</v>
      </c>
      <c r="D86" s="240" t="s">
        <v>380</v>
      </c>
      <c r="E86" s="41"/>
      <c r="F86" s="39"/>
      <c r="G86" s="36"/>
      <c r="H86" s="36"/>
    </row>
    <row r="87" spans="1:8" ht="185.25">
      <c r="A87" s="236">
        <v>3</v>
      </c>
      <c r="B87" s="239" t="s">
        <v>381</v>
      </c>
      <c r="C87" s="236">
        <v>30</v>
      </c>
      <c r="D87" s="238" t="s">
        <v>382</v>
      </c>
      <c r="E87" s="41"/>
      <c r="F87" s="39"/>
      <c r="G87" s="36"/>
      <c r="H87" s="36"/>
    </row>
    <row r="88" spans="1:8" ht="84">
      <c r="A88" s="236">
        <v>4</v>
      </c>
      <c r="B88" s="239" t="s">
        <v>383</v>
      </c>
      <c r="C88" s="236">
        <v>30</v>
      </c>
      <c r="D88" s="240" t="s">
        <v>384</v>
      </c>
      <c r="E88" s="41"/>
      <c r="F88" s="39"/>
      <c r="G88" s="36"/>
      <c r="H88" s="36"/>
    </row>
    <row r="89" spans="1:8" ht="155.25">
      <c r="A89" s="236">
        <v>5</v>
      </c>
      <c r="B89" s="239" t="s">
        <v>385</v>
      </c>
      <c r="C89" s="236">
        <v>30</v>
      </c>
      <c r="D89" s="240" t="s">
        <v>386</v>
      </c>
      <c r="E89" s="44"/>
      <c r="F89" s="39"/>
      <c r="G89" s="36"/>
      <c r="H89" s="36"/>
    </row>
    <row r="90" spans="1:8" ht="14.25" customHeight="1">
      <c r="A90" s="75" t="s">
        <v>45</v>
      </c>
      <c r="B90" s="75"/>
      <c r="C90" s="75"/>
      <c r="D90" s="75"/>
      <c r="E90" s="32">
        <f>MIN(100,IF(E85+E89&gt;100,100,E85+E86+E87+E88+E89))</f>
        <v>0</v>
      </c>
      <c r="F90" s="32">
        <f>MIN(100,IF(F85+F89&gt;100,100,F85+F86+F87+F88+F89))</f>
        <v>0</v>
      </c>
      <c r="G90" s="31"/>
      <c r="H90" s="31"/>
    </row>
    <row r="91" spans="1:8" ht="13.5" customHeight="1">
      <c r="A91" s="75" t="s">
        <v>94</v>
      </c>
      <c r="B91" s="75"/>
      <c r="C91" s="75"/>
      <c r="D91" s="75"/>
      <c r="E91" s="34">
        <f>E90*$C83</f>
        <v>0</v>
      </c>
      <c r="F91" s="34">
        <f>F90*$C83</f>
        <v>0</v>
      </c>
      <c r="G91" s="31"/>
      <c r="H91" s="31"/>
    </row>
    <row r="92" ht="16.5" thickBot="1"/>
    <row r="93" spans="1:8" ht="16.5" thickBot="1">
      <c r="A93" s="45" t="s">
        <v>68</v>
      </c>
      <c r="B93" s="214"/>
      <c r="C93" s="5"/>
      <c r="D93" s="215" t="s">
        <v>280</v>
      </c>
      <c r="E93" s="6"/>
      <c r="F93" s="6"/>
      <c r="G93" s="6"/>
      <c r="H93" s="6"/>
    </row>
    <row r="94" spans="1:8" ht="66">
      <c r="A94" s="8" t="s">
        <v>5</v>
      </c>
      <c r="B94" s="8" t="s">
        <v>6</v>
      </c>
      <c r="C94" s="9" t="s">
        <v>7</v>
      </c>
      <c r="D94" s="10" t="s">
        <v>8</v>
      </c>
      <c r="E94" s="11" t="s">
        <v>9</v>
      </c>
      <c r="F94" s="8" t="s">
        <v>120</v>
      </c>
      <c r="G94" s="12" t="s">
        <v>121</v>
      </c>
      <c r="H94" s="12" t="s">
        <v>122</v>
      </c>
    </row>
    <row r="95" spans="1:8" ht="84">
      <c r="A95" s="236">
        <v>1</v>
      </c>
      <c r="B95" s="239" t="s">
        <v>387</v>
      </c>
      <c r="C95" s="236">
        <v>30</v>
      </c>
      <c r="D95" s="240" t="s">
        <v>388</v>
      </c>
      <c r="E95" s="38"/>
      <c r="F95" s="39"/>
      <c r="G95" s="36"/>
      <c r="H95" s="36"/>
    </row>
    <row r="96" spans="1:8" ht="69.75">
      <c r="A96" s="236">
        <v>2</v>
      </c>
      <c r="B96" s="239" t="s">
        <v>389</v>
      </c>
      <c r="C96" s="236">
        <v>30</v>
      </c>
      <c r="D96" s="240" t="s">
        <v>390</v>
      </c>
      <c r="E96" s="41"/>
      <c r="F96" s="39"/>
      <c r="G96" s="36"/>
      <c r="H96" s="36"/>
    </row>
    <row r="97" spans="1:8" ht="199.5">
      <c r="A97" s="236">
        <v>3</v>
      </c>
      <c r="B97" s="239" t="s">
        <v>391</v>
      </c>
      <c r="C97" s="236">
        <v>30</v>
      </c>
      <c r="D97" s="240" t="s">
        <v>392</v>
      </c>
      <c r="E97" s="41"/>
      <c r="F97" s="39"/>
      <c r="G97" s="36"/>
      <c r="H97" s="36"/>
    </row>
    <row r="98" spans="1:8" ht="141">
      <c r="A98" s="236">
        <v>4</v>
      </c>
      <c r="B98" s="239" t="s">
        <v>393</v>
      </c>
      <c r="C98" s="236">
        <v>30</v>
      </c>
      <c r="D98" s="240" t="s">
        <v>394</v>
      </c>
      <c r="E98" s="41"/>
      <c r="F98" s="39"/>
      <c r="G98" s="36"/>
      <c r="H98" s="36"/>
    </row>
    <row r="99" spans="1:8" ht="213.75">
      <c r="A99" s="236">
        <v>5</v>
      </c>
      <c r="B99" s="239" t="s">
        <v>395</v>
      </c>
      <c r="C99" s="236">
        <v>30</v>
      </c>
      <c r="D99" s="240" t="s">
        <v>396</v>
      </c>
      <c r="E99" s="44"/>
      <c r="F99" s="39"/>
      <c r="G99" s="36"/>
      <c r="H99" s="36"/>
    </row>
    <row r="100" spans="1:8" ht="14.25" customHeight="1">
      <c r="A100" s="75" t="s">
        <v>45</v>
      </c>
      <c r="B100" s="75"/>
      <c r="C100" s="75"/>
      <c r="D100" s="75"/>
      <c r="E100" s="32">
        <f>MIN(100,IF(E95+E99&gt;100,100,E95+E96+E97+E98+E99))</f>
        <v>0</v>
      </c>
      <c r="F100" s="32">
        <f>MIN(100,IF(F95+F99&gt;100,100,F95+F96+F97+F98+F99))</f>
        <v>0</v>
      </c>
      <c r="G100" s="31"/>
      <c r="H100" s="31"/>
    </row>
    <row r="101" spans="1:8" ht="13.5" customHeight="1">
      <c r="A101" s="75" t="s">
        <v>95</v>
      </c>
      <c r="B101" s="75"/>
      <c r="C101" s="75"/>
      <c r="D101" s="75"/>
      <c r="E101" s="34">
        <f>E100*$C93</f>
        <v>0</v>
      </c>
      <c r="F101" s="34">
        <f>F100*$C93</f>
        <v>0</v>
      </c>
      <c r="G101" s="31"/>
      <c r="H101" s="31"/>
    </row>
    <row r="102" ht="16.5"/>
    <row r="103" spans="1:8" ht="41.25" customHeight="1">
      <c r="A103" s="56" t="s">
        <v>96</v>
      </c>
      <c r="B103" s="57" t="s">
        <v>97</v>
      </c>
      <c r="C103" s="57" t="s">
        <v>98</v>
      </c>
      <c r="D103" s="57" t="s">
        <v>99</v>
      </c>
      <c r="E103" s="80" t="s">
        <v>100</v>
      </c>
      <c r="F103" s="80"/>
      <c r="G103" s="81" t="s">
        <v>101</v>
      </c>
      <c r="H103" s="81"/>
    </row>
    <row r="104" spans="1:8" ht="42.75" customHeight="1">
      <c r="A104" s="18" t="s">
        <v>102</v>
      </c>
      <c r="B104" s="18">
        <v>100</v>
      </c>
      <c r="C104" s="59">
        <f>B104*0.1</f>
        <v>10</v>
      </c>
      <c r="D104" s="60">
        <f>$C104/3</f>
        <v>3.3333333333333335</v>
      </c>
      <c r="E104" s="82">
        <f>$C104/3</f>
        <v>3.3333333333333335</v>
      </c>
      <c r="F104" s="82"/>
      <c r="G104" s="82">
        <f>$C104/3</f>
        <v>3.3333333333333335</v>
      </c>
      <c r="H104" s="82"/>
    </row>
    <row r="105" ht="16.5"/>
    <row r="106" spans="1:8" ht="42" customHeight="1">
      <c r="A106" s="56" t="s">
        <v>96</v>
      </c>
      <c r="B106" s="57" t="s">
        <v>97</v>
      </c>
      <c r="C106" s="58" t="s">
        <v>103</v>
      </c>
      <c r="D106" s="57" t="s">
        <v>104</v>
      </c>
      <c r="E106" s="80" t="s">
        <v>105</v>
      </c>
      <c r="F106" s="80"/>
      <c r="G106" s="81" t="s">
        <v>106</v>
      </c>
      <c r="H106" s="81"/>
    </row>
    <row r="107" spans="1:8" ht="33">
      <c r="A107" s="18" t="s">
        <v>245</v>
      </c>
      <c r="B107" s="18">
        <v>100</v>
      </c>
      <c r="C107" s="59">
        <f>B107*0.05</f>
        <v>5</v>
      </c>
      <c r="D107" s="60">
        <f>$C107/3</f>
        <v>1.6666666666666667</v>
      </c>
      <c r="E107" s="82">
        <f>$C107/3</f>
        <v>1.6666666666666667</v>
      </c>
      <c r="F107" s="82"/>
      <c r="G107" s="82">
        <f>$C107/3</f>
        <v>1.6666666666666667</v>
      </c>
      <c r="H107" s="82"/>
    </row>
    <row r="108" ht="16.5"/>
    <row r="109" spans="1:8" ht="25.5">
      <c r="A109" s="84" t="s">
        <v>107</v>
      </c>
      <c r="B109" s="84"/>
      <c r="C109" s="84"/>
      <c r="D109" s="84"/>
      <c r="E109" s="84"/>
      <c r="F109" s="84"/>
      <c r="G109" s="84"/>
      <c r="H109" s="84"/>
    </row>
    <row r="110" spans="1:8" ht="33" customHeight="1">
      <c r="A110" s="85" t="s">
        <v>108</v>
      </c>
      <c r="B110" s="85"/>
      <c r="C110" s="85"/>
      <c r="D110" s="85"/>
      <c r="E110" s="85"/>
      <c r="F110" s="63" t="s">
        <v>9</v>
      </c>
      <c r="G110" s="63" t="s">
        <v>120</v>
      </c>
      <c r="H110" s="63" t="s">
        <v>109</v>
      </c>
    </row>
    <row r="111" spans="1:8" ht="27.75" customHeight="1">
      <c r="A111" s="74" t="s">
        <v>110</v>
      </c>
      <c r="B111" s="74"/>
      <c r="C111" s="74"/>
      <c r="D111" s="74"/>
      <c r="E111" s="74"/>
      <c r="F111" s="64">
        <f>E21+A69+E81+D104+D107</f>
        <v>5</v>
      </c>
      <c r="G111" s="65"/>
      <c r="H111" s="49"/>
    </row>
    <row r="112" spans="1:8" ht="27.75" customHeight="1">
      <c r="A112" s="74" t="s">
        <v>111</v>
      </c>
      <c r="B112" s="74"/>
      <c r="C112" s="74"/>
      <c r="D112" s="74"/>
      <c r="E112" s="74"/>
      <c r="F112" s="64">
        <f>E36+C69+E91+E104+E107</f>
        <v>5</v>
      </c>
      <c r="G112" s="65"/>
      <c r="H112" s="49"/>
    </row>
    <row r="113" spans="1:8" ht="27.75" customHeight="1">
      <c r="A113" s="74" t="s">
        <v>112</v>
      </c>
      <c r="B113" s="74"/>
      <c r="C113" s="74"/>
      <c r="D113" s="74"/>
      <c r="E113" s="74"/>
      <c r="F113" s="64">
        <f>E48+E69+E101+G104+G107</f>
        <v>5</v>
      </c>
      <c r="G113" s="65"/>
      <c r="H113" s="49"/>
    </row>
    <row r="114" spans="1:8" ht="23.25" customHeight="1">
      <c r="A114" s="86" t="s">
        <v>113</v>
      </c>
      <c r="B114" s="86"/>
      <c r="C114" s="86"/>
      <c r="D114" s="86"/>
      <c r="E114" s="86"/>
      <c r="F114" s="66">
        <f>F111+F112+F113</f>
        <v>15</v>
      </c>
      <c r="G114" s="67"/>
      <c r="H114" s="68"/>
    </row>
  </sheetData>
  <sheetProtection/>
  <mergeCells count="47">
    <mergeCell ref="A111:E111"/>
    <mergeCell ref="A112:E112"/>
    <mergeCell ref="A113:E113"/>
    <mergeCell ref="A114:E114"/>
    <mergeCell ref="E106:F106"/>
    <mergeCell ref="G106:H106"/>
    <mergeCell ref="E107:F107"/>
    <mergeCell ref="G107:H107"/>
    <mergeCell ref="A109:H109"/>
    <mergeCell ref="A110:E110"/>
    <mergeCell ref="A100:D100"/>
    <mergeCell ref="A101:D101"/>
    <mergeCell ref="E103:F103"/>
    <mergeCell ref="G103:H103"/>
    <mergeCell ref="E104:F104"/>
    <mergeCell ref="G104:H104"/>
    <mergeCell ref="A71:H71"/>
    <mergeCell ref="F72:G72"/>
    <mergeCell ref="A80:D80"/>
    <mergeCell ref="A81:D81"/>
    <mergeCell ref="A90:D90"/>
    <mergeCell ref="A91:D91"/>
    <mergeCell ref="A67:D67"/>
    <mergeCell ref="A68:B68"/>
    <mergeCell ref="C68:D68"/>
    <mergeCell ref="E68:H68"/>
    <mergeCell ref="A69:B69"/>
    <mergeCell ref="C69:D69"/>
    <mergeCell ref="E69:H69"/>
    <mergeCell ref="A50:H50"/>
    <mergeCell ref="A53:A57"/>
    <mergeCell ref="C53:C57"/>
    <mergeCell ref="A59:A65"/>
    <mergeCell ref="C59:C65"/>
    <mergeCell ref="A66:D66"/>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7.xml><?xml version="1.0" encoding="utf-8"?>
<worksheet xmlns="http://schemas.openxmlformats.org/spreadsheetml/2006/main" xmlns:r="http://schemas.openxmlformats.org/officeDocument/2006/relationships">
  <dimension ref="A1:H114"/>
  <sheetViews>
    <sheetView zoomScalePageLayoutView="0" workbookViewId="0" topLeftCell="A1">
      <selection activeCell="A1" sqref="A1"/>
    </sheetView>
  </sheetViews>
  <sheetFormatPr defaultColWidth="9.00390625" defaultRowHeight="16.5"/>
  <cols>
    <col min="1" max="1" width="11.625" style="1" customWidth="1"/>
    <col min="2" max="2" width="26.125" style="1" customWidth="1"/>
    <col min="3" max="3" width="9.50390625" style="1" customWidth="1"/>
    <col min="4" max="4" width="68.00390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397</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1">
      <c r="A5" s="13">
        <v>1</v>
      </c>
      <c r="B5" s="14" t="s">
        <v>13</v>
      </c>
      <c r="C5" s="13">
        <v>30</v>
      </c>
      <c r="D5" s="15" t="s">
        <v>14</v>
      </c>
      <c r="E5" s="16"/>
      <c r="F5" s="17"/>
      <c r="G5" s="18"/>
      <c r="H5" s="13"/>
    </row>
    <row r="6" spans="1:8" ht="63">
      <c r="A6" s="13">
        <v>2</v>
      </c>
      <c r="B6" s="19" t="s">
        <v>15</v>
      </c>
      <c r="C6" s="13">
        <v>25</v>
      </c>
      <c r="D6" s="20" t="s">
        <v>16</v>
      </c>
      <c r="E6" s="21"/>
      <c r="F6" s="17"/>
      <c r="G6" s="18"/>
      <c r="H6" s="13"/>
    </row>
    <row r="7" spans="1:8" ht="31.5">
      <c r="A7" s="13">
        <v>3</v>
      </c>
      <c r="B7" s="14" t="s">
        <v>17</v>
      </c>
      <c r="C7" s="13">
        <v>20</v>
      </c>
      <c r="D7" s="20" t="s">
        <v>18</v>
      </c>
      <c r="E7" s="21"/>
      <c r="F7" s="17"/>
      <c r="G7" s="18"/>
      <c r="H7" s="13"/>
    </row>
    <row r="8" spans="1:8" ht="63">
      <c r="A8" s="13">
        <v>4</v>
      </c>
      <c r="B8" s="14" t="s">
        <v>19</v>
      </c>
      <c r="C8" s="13">
        <v>30</v>
      </c>
      <c r="D8" s="22" t="s">
        <v>20</v>
      </c>
      <c r="E8" s="21"/>
      <c r="F8" s="17"/>
      <c r="G8" s="18"/>
      <c r="H8" s="13"/>
    </row>
    <row r="9" spans="1:8" ht="42">
      <c r="A9" s="13">
        <v>5</v>
      </c>
      <c r="B9" s="14" t="s">
        <v>21</v>
      </c>
      <c r="C9" s="18">
        <v>10</v>
      </c>
      <c r="D9" s="20" t="s">
        <v>318</v>
      </c>
      <c r="E9" s="21"/>
      <c r="F9" s="17"/>
      <c r="G9" s="18"/>
      <c r="H9" s="13"/>
    </row>
    <row r="10" spans="1:8" ht="52.5">
      <c r="A10" s="13">
        <v>6</v>
      </c>
      <c r="B10" s="14" t="s">
        <v>23</v>
      </c>
      <c r="C10" s="13">
        <v>10</v>
      </c>
      <c r="D10" s="20" t="s">
        <v>24</v>
      </c>
      <c r="E10" s="21"/>
      <c r="F10" s="17"/>
      <c r="G10" s="18"/>
      <c r="H10" s="13"/>
    </row>
    <row r="11" spans="1:8" ht="42">
      <c r="A11" s="13">
        <v>7</v>
      </c>
      <c r="B11" s="23" t="s">
        <v>25</v>
      </c>
      <c r="C11" s="13">
        <v>5</v>
      </c>
      <c r="D11" s="20" t="s">
        <v>256</v>
      </c>
      <c r="E11" s="21"/>
      <c r="F11" s="17"/>
      <c r="G11" s="18"/>
      <c r="H11" s="13"/>
    </row>
    <row r="12" spans="1:8" ht="42">
      <c r="A12" s="13">
        <v>8</v>
      </c>
      <c r="B12" s="14" t="s">
        <v>27</v>
      </c>
      <c r="C12" s="13">
        <v>10</v>
      </c>
      <c r="D12" s="20" t="s">
        <v>28</v>
      </c>
      <c r="E12" s="21"/>
      <c r="F12" s="17"/>
      <c r="G12" s="18"/>
      <c r="H12" s="13"/>
    </row>
    <row r="13" spans="1:8" ht="42">
      <c r="A13" s="13">
        <v>9</v>
      </c>
      <c r="B13" s="14" t="s">
        <v>131</v>
      </c>
      <c r="C13" s="13">
        <v>10</v>
      </c>
      <c r="D13" s="20" t="s">
        <v>257</v>
      </c>
      <c r="E13" s="21"/>
      <c r="F13" s="17"/>
      <c r="G13" s="18"/>
      <c r="H13" s="13"/>
    </row>
    <row r="14" spans="1:8" ht="15.75" customHeight="1">
      <c r="A14" s="72">
        <v>10</v>
      </c>
      <c r="B14" s="24" t="s">
        <v>31</v>
      </c>
      <c r="C14" s="72" t="s">
        <v>32</v>
      </c>
      <c r="D14" s="25" t="s">
        <v>33</v>
      </c>
      <c r="E14" s="26"/>
      <c r="F14" s="27"/>
      <c r="G14" s="28"/>
      <c r="H14" s="74" t="s">
        <v>34</v>
      </c>
    </row>
    <row r="15" spans="1:8" ht="42">
      <c r="A15" s="72"/>
      <c r="B15" s="23" t="s">
        <v>35</v>
      </c>
      <c r="C15" s="72"/>
      <c r="D15" s="25" t="s">
        <v>36</v>
      </c>
      <c r="E15" s="26"/>
      <c r="F15" s="27"/>
      <c r="G15" s="28"/>
      <c r="H15" s="74"/>
    </row>
    <row r="16" spans="1:8" ht="21">
      <c r="A16" s="72"/>
      <c r="B16" s="23" t="s">
        <v>37</v>
      </c>
      <c r="C16" s="72"/>
      <c r="D16" s="25" t="s">
        <v>38</v>
      </c>
      <c r="E16" s="26"/>
      <c r="F16" s="27"/>
      <c r="G16" s="28"/>
      <c r="H16" s="74"/>
    </row>
    <row r="17" spans="1:8" ht="21">
      <c r="A17" s="72"/>
      <c r="B17" s="23" t="s">
        <v>39</v>
      </c>
      <c r="C17" s="72"/>
      <c r="D17" s="25" t="s">
        <v>40</v>
      </c>
      <c r="E17" s="26"/>
      <c r="F17" s="27"/>
      <c r="G17" s="28"/>
      <c r="H17" s="74"/>
    </row>
    <row r="18" spans="1:8" ht="31.5">
      <c r="A18" s="72"/>
      <c r="B18" s="23" t="s">
        <v>41</v>
      </c>
      <c r="C18" s="72"/>
      <c r="D18" s="25" t="s">
        <v>42</v>
      </c>
      <c r="E18" s="26"/>
      <c r="F18" s="27"/>
      <c r="G18" s="28"/>
      <c r="H18" s="74"/>
    </row>
    <row r="19" spans="1:8" ht="31.5">
      <c r="A19" s="72"/>
      <c r="B19" s="14" t="s">
        <v>43</v>
      </c>
      <c r="C19" s="72"/>
      <c r="D19" s="29" t="s">
        <v>44</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28.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194" t="s">
        <v>8</v>
      </c>
      <c r="E51" s="11" t="s">
        <v>9</v>
      </c>
      <c r="F51" s="11" t="s">
        <v>120</v>
      </c>
      <c r="G51" s="12" t="s">
        <v>121</v>
      </c>
      <c r="H51" s="12" t="s">
        <v>122</v>
      </c>
    </row>
    <row r="52" spans="1:8" s="199" customFormat="1" ht="42.75">
      <c r="A52" s="195">
        <v>1</v>
      </c>
      <c r="B52" s="51" t="s">
        <v>259</v>
      </c>
      <c r="C52" s="195">
        <v>20</v>
      </c>
      <c r="D52" s="196" t="s">
        <v>260</v>
      </c>
      <c r="E52" s="197"/>
      <c r="F52" s="198"/>
      <c r="G52" s="73"/>
      <c r="H52" s="73"/>
    </row>
    <row r="53" spans="1:8" s="199" customFormat="1" ht="28.5">
      <c r="A53" s="205">
        <v>2</v>
      </c>
      <c r="B53" s="51" t="s">
        <v>148</v>
      </c>
      <c r="C53" s="205">
        <v>50</v>
      </c>
      <c r="D53" s="196" t="s">
        <v>261</v>
      </c>
      <c r="E53" s="200"/>
      <c r="F53" s="198"/>
      <c r="G53" s="73"/>
      <c r="H53" s="73"/>
    </row>
    <row r="54" spans="1:8" s="199" customFormat="1" ht="28.5">
      <c r="A54" s="205"/>
      <c r="B54" s="51" t="s">
        <v>262</v>
      </c>
      <c r="C54" s="205"/>
      <c r="D54" s="196" t="s">
        <v>263</v>
      </c>
      <c r="E54" s="200"/>
      <c r="F54" s="198"/>
      <c r="G54" s="73"/>
      <c r="H54" s="73"/>
    </row>
    <row r="55" spans="1:8" s="199" customFormat="1" ht="28.5">
      <c r="A55" s="205"/>
      <c r="B55" s="51" t="s">
        <v>152</v>
      </c>
      <c r="C55" s="205"/>
      <c r="D55" s="196" t="s">
        <v>264</v>
      </c>
      <c r="E55" s="200"/>
      <c r="F55" s="198"/>
      <c r="G55" s="73"/>
      <c r="H55" s="73"/>
    </row>
    <row r="56" spans="1:8" s="199" customFormat="1" ht="57">
      <c r="A56" s="205"/>
      <c r="B56" s="51" t="s">
        <v>265</v>
      </c>
      <c r="C56" s="205"/>
      <c r="D56" s="196" t="s">
        <v>266</v>
      </c>
      <c r="E56" s="200"/>
      <c r="F56" s="198"/>
      <c r="G56" s="73"/>
      <c r="H56" s="73"/>
    </row>
    <row r="57" spans="1:8" s="199" customFormat="1" ht="28.5">
      <c r="A57" s="205"/>
      <c r="B57" s="51" t="s">
        <v>267</v>
      </c>
      <c r="C57" s="205"/>
      <c r="D57" s="196" t="s">
        <v>268</v>
      </c>
      <c r="E57" s="200"/>
      <c r="F57" s="198"/>
      <c r="G57" s="73"/>
      <c r="H57" s="73"/>
    </row>
    <row r="58" spans="1:8" s="199" customFormat="1" ht="28.5">
      <c r="A58" s="195">
        <v>3</v>
      </c>
      <c r="B58" s="51" t="s">
        <v>158</v>
      </c>
      <c r="C58" s="195">
        <v>40</v>
      </c>
      <c r="D58" s="196" t="s">
        <v>269</v>
      </c>
      <c r="E58" s="200"/>
      <c r="F58" s="198"/>
      <c r="G58" s="73"/>
      <c r="H58" s="73"/>
    </row>
    <row r="59" spans="1:8" s="199" customFormat="1" ht="42.75">
      <c r="A59" s="205">
        <v>4</v>
      </c>
      <c r="B59" s="51" t="s">
        <v>270</v>
      </c>
      <c r="C59" s="205">
        <v>40</v>
      </c>
      <c r="D59" s="196" t="s">
        <v>271</v>
      </c>
      <c r="E59" s="200"/>
      <c r="F59" s="198"/>
      <c r="G59" s="73"/>
      <c r="H59" s="73"/>
    </row>
    <row r="60" spans="1:8" s="199" customFormat="1" ht="71.25">
      <c r="A60" s="205"/>
      <c r="B60" s="51" t="s">
        <v>272</v>
      </c>
      <c r="C60" s="205"/>
      <c r="D60" s="196" t="s">
        <v>273</v>
      </c>
      <c r="E60" s="200"/>
      <c r="F60" s="198"/>
      <c r="G60" s="73"/>
      <c r="H60" s="73"/>
    </row>
    <row r="61" spans="1:8" ht="16.5">
      <c r="A61" s="205"/>
      <c r="B61" s="40" t="s">
        <v>164</v>
      </c>
      <c r="C61" s="205"/>
      <c r="D61" s="196" t="s">
        <v>274</v>
      </c>
      <c r="E61" s="41"/>
      <c r="F61" s="39"/>
      <c r="G61" s="36"/>
      <c r="H61" s="36"/>
    </row>
    <row r="62" spans="1:8" ht="16.5">
      <c r="A62" s="205"/>
      <c r="B62" s="40" t="s">
        <v>166</v>
      </c>
      <c r="C62" s="205"/>
      <c r="D62" s="201" t="s">
        <v>275</v>
      </c>
      <c r="E62" s="41"/>
      <c r="F62" s="39"/>
      <c r="G62" s="36"/>
      <c r="H62" s="36"/>
    </row>
    <row r="63" spans="1:8" ht="28.5">
      <c r="A63" s="205"/>
      <c r="B63" s="40" t="s">
        <v>168</v>
      </c>
      <c r="C63" s="205"/>
      <c r="D63" s="201" t="s">
        <v>276</v>
      </c>
      <c r="E63" s="41"/>
      <c r="F63" s="39"/>
      <c r="G63" s="36"/>
      <c r="H63" s="36"/>
    </row>
    <row r="64" spans="1:8" ht="28.5">
      <c r="A64" s="205"/>
      <c r="B64" s="40" t="s">
        <v>277</v>
      </c>
      <c r="C64" s="205"/>
      <c r="D64" s="201" t="s">
        <v>278</v>
      </c>
      <c r="E64" s="41"/>
      <c r="F64" s="39"/>
      <c r="G64" s="36"/>
      <c r="H64" s="36"/>
    </row>
    <row r="65" spans="1:8" ht="16.5" thickBot="1">
      <c r="A65" s="205"/>
      <c r="B65" s="51" t="s">
        <v>172</v>
      </c>
      <c r="C65" s="205"/>
      <c r="D65" s="202" t="s">
        <v>279</v>
      </c>
      <c r="E65" s="44"/>
      <c r="F65" s="39"/>
      <c r="G65" s="36"/>
      <c r="H65" s="36"/>
    </row>
    <row r="66" spans="1:8" ht="14.25" customHeight="1">
      <c r="A66" s="75" t="s">
        <v>45</v>
      </c>
      <c r="B66" s="75"/>
      <c r="C66" s="75"/>
      <c r="D66" s="75"/>
      <c r="E66" s="32">
        <f>MIN(100,IF(E52+E65&gt;100,100,E52+E53+E54+E55+E56+E57+E58+E59+E60+E61+E62+E63+E64+E65))</f>
        <v>0</v>
      </c>
      <c r="F66" s="32">
        <f>MIN(100,IF(F52+F65&gt;100,100,F52+F53+F54+F55+F56+F57+F58+F59+F60+F61+F62+F63+F64+F65))</f>
        <v>0</v>
      </c>
      <c r="G66" s="31"/>
      <c r="H66" s="31"/>
    </row>
    <row r="67" spans="1:8" ht="13.5" customHeight="1">
      <c r="A67" s="75" t="s">
        <v>86</v>
      </c>
      <c r="B67" s="75"/>
      <c r="C67" s="75"/>
      <c r="D67" s="75"/>
      <c r="E67" s="47">
        <f>E66*0.15</f>
        <v>0</v>
      </c>
      <c r="F67" s="47">
        <f>F66*D50</f>
        <v>0</v>
      </c>
      <c r="G67" s="48"/>
      <c r="H67" s="48"/>
    </row>
    <row r="68" spans="1:8" ht="21.75" customHeight="1">
      <c r="A68" s="77" t="s">
        <v>87</v>
      </c>
      <c r="B68" s="77"/>
      <c r="C68" s="77" t="s">
        <v>88</v>
      </c>
      <c r="D68" s="77"/>
      <c r="E68" s="77" t="s">
        <v>89</v>
      </c>
      <c r="F68" s="77"/>
      <c r="G68" s="77"/>
      <c r="H68" s="77"/>
    </row>
    <row r="69" spans="1:8" ht="14.25" customHeight="1">
      <c r="A69" s="78">
        <f>$E67/3</f>
        <v>0</v>
      </c>
      <c r="B69" s="78"/>
      <c r="C69" s="78">
        <f>$E67/3</f>
        <v>0</v>
      </c>
      <c r="D69" s="78"/>
      <c r="E69" s="78">
        <f>$E67/3</f>
        <v>0</v>
      </c>
      <c r="F69" s="78"/>
      <c r="G69" s="78"/>
      <c r="H69" s="78"/>
    </row>
    <row r="70" ht="16.5"/>
    <row r="71" spans="1:8" ht="32.25" customHeight="1" thickBot="1">
      <c r="A71" s="79" t="s">
        <v>90</v>
      </c>
      <c r="B71" s="79"/>
      <c r="C71" s="79"/>
      <c r="D71" s="79"/>
      <c r="E71" s="79"/>
      <c r="F71" s="79"/>
      <c r="G71" s="79"/>
      <c r="H71" s="79"/>
    </row>
    <row r="72" spans="1:8" ht="16.5" thickBot="1">
      <c r="A72" s="3" t="s">
        <v>2</v>
      </c>
      <c r="B72" s="4"/>
      <c r="C72" s="5"/>
      <c r="D72" s="2" t="s">
        <v>280</v>
      </c>
      <c r="E72" s="6"/>
      <c r="F72" s="71" t="s">
        <v>92</v>
      </c>
      <c r="G72" s="71"/>
      <c r="H72" s="7">
        <f>C72+C84+C93</f>
        <v>0</v>
      </c>
    </row>
    <row r="73" spans="1:8" ht="66">
      <c r="A73" s="8" t="s">
        <v>5</v>
      </c>
      <c r="B73" s="8" t="s">
        <v>6</v>
      </c>
      <c r="C73" s="9" t="s">
        <v>7</v>
      </c>
      <c r="D73" s="10" t="s">
        <v>8</v>
      </c>
      <c r="E73" s="11" t="s">
        <v>9</v>
      </c>
      <c r="F73" s="8" t="s">
        <v>120</v>
      </c>
      <c r="G73" s="12" t="s">
        <v>121</v>
      </c>
      <c r="H73" s="12" t="s">
        <v>122</v>
      </c>
    </row>
    <row r="74" spans="1:8" ht="57">
      <c r="A74" s="13">
        <v>1</v>
      </c>
      <c r="B74" s="40" t="s">
        <v>398</v>
      </c>
      <c r="C74" s="31">
        <v>20</v>
      </c>
      <c r="D74" s="241" t="s">
        <v>399</v>
      </c>
      <c r="E74" s="16"/>
      <c r="F74" s="17"/>
      <c r="G74" s="18"/>
      <c r="H74" s="13"/>
    </row>
    <row r="75" spans="1:8" ht="16.5">
      <c r="A75" s="13">
        <v>2</v>
      </c>
      <c r="B75" s="40" t="s">
        <v>400</v>
      </c>
      <c r="C75" s="31">
        <v>20</v>
      </c>
      <c r="D75" s="40" t="s">
        <v>401</v>
      </c>
      <c r="E75" s="21"/>
      <c r="F75" s="17"/>
      <c r="G75" s="18"/>
      <c r="H75" s="13"/>
    </row>
    <row r="76" spans="1:8" ht="42.75">
      <c r="A76" s="13">
        <v>3</v>
      </c>
      <c r="B76" s="40" t="s">
        <v>402</v>
      </c>
      <c r="C76" s="31">
        <v>20</v>
      </c>
      <c r="D76" s="241" t="s">
        <v>403</v>
      </c>
      <c r="E76" s="21"/>
      <c r="F76" s="17"/>
      <c r="G76" s="18"/>
      <c r="H76" s="13"/>
    </row>
    <row r="77" spans="1:8" ht="42.75">
      <c r="A77" s="13">
        <v>4</v>
      </c>
      <c r="B77" s="40" t="s">
        <v>404</v>
      </c>
      <c r="C77" s="31">
        <v>20</v>
      </c>
      <c r="D77" s="241" t="s">
        <v>405</v>
      </c>
      <c r="E77" s="21"/>
      <c r="F77" s="17"/>
      <c r="G77" s="18"/>
      <c r="H77" s="13"/>
    </row>
    <row r="78" spans="1:8" ht="42.75">
      <c r="A78" s="13">
        <v>5</v>
      </c>
      <c r="B78" s="40" t="s">
        <v>406</v>
      </c>
      <c r="C78" s="31">
        <v>20</v>
      </c>
      <c r="D78" s="241" t="s">
        <v>407</v>
      </c>
      <c r="E78" s="21"/>
      <c r="F78" s="17"/>
      <c r="G78" s="18"/>
      <c r="H78" s="13"/>
    </row>
    <row r="79" spans="1:8" ht="16.5" thickBot="1">
      <c r="A79" s="13">
        <v>6</v>
      </c>
      <c r="B79" s="40" t="s">
        <v>408</v>
      </c>
      <c r="C79" s="31">
        <v>30</v>
      </c>
      <c r="D79" s="242" t="s">
        <v>409</v>
      </c>
      <c r="E79" s="21"/>
      <c r="F79" s="17"/>
      <c r="G79" s="18"/>
      <c r="H79" s="13"/>
    </row>
    <row r="80" spans="1:8" ht="45" customHeight="1" thickBot="1">
      <c r="A80" s="13">
        <v>7</v>
      </c>
      <c r="B80" s="40" t="s">
        <v>410</v>
      </c>
      <c r="C80" s="31">
        <v>20</v>
      </c>
      <c r="D80" s="243" t="s">
        <v>411</v>
      </c>
      <c r="E80" s="30"/>
      <c r="F80" s="17"/>
      <c r="G80" s="18"/>
      <c r="H80" s="13"/>
    </row>
    <row r="81" spans="1:8" ht="14.25" customHeight="1">
      <c r="A81" s="247" t="s">
        <v>45</v>
      </c>
      <c r="B81" s="247"/>
      <c r="C81" s="247"/>
      <c r="D81" s="247"/>
      <c r="E81" s="32">
        <f>MIN(100,IF(E74+E80&gt;100,100,E74+E75+E76+E77+E78+E79+E80))</f>
        <v>0</v>
      </c>
      <c r="F81" s="32">
        <f>MIN(100,IF(F74+F80&gt;100,100,F74+F75+F76+F77+F78+F79+F80))</f>
        <v>0</v>
      </c>
      <c r="G81" s="31"/>
      <c r="H81" s="31"/>
    </row>
    <row r="82" spans="1:8" ht="13.5" customHeight="1">
      <c r="A82" s="75" t="s">
        <v>93</v>
      </c>
      <c r="B82" s="75"/>
      <c r="C82" s="75"/>
      <c r="D82" s="75"/>
      <c r="E82" s="34">
        <f>E81*$C72</f>
        <v>0</v>
      </c>
      <c r="F82" s="34">
        <f>F81*$C72</f>
        <v>0</v>
      </c>
      <c r="G82" s="31"/>
      <c r="H82" s="31"/>
    </row>
    <row r="83" ht="16.5" thickBot="1"/>
    <row r="84" spans="1:8" ht="16.5" thickBot="1">
      <c r="A84" s="3" t="s">
        <v>47</v>
      </c>
      <c r="B84" s="4"/>
      <c r="C84" s="5"/>
      <c r="D84" s="2" t="s">
        <v>280</v>
      </c>
      <c r="E84" s="6"/>
      <c r="F84" s="6"/>
      <c r="G84" s="6"/>
      <c r="H84" s="6"/>
    </row>
    <row r="85" spans="1:8" ht="66">
      <c r="A85" s="8" t="s">
        <v>5</v>
      </c>
      <c r="B85" s="8" t="s">
        <v>6</v>
      </c>
      <c r="C85" s="9" t="s">
        <v>7</v>
      </c>
      <c r="D85" s="10" t="s">
        <v>8</v>
      </c>
      <c r="E85" s="11" t="s">
        <v>9</v>
      </c>
      <c r="F85" s="8" t="s">
        <v>120</v>
      </c>
      <c r="G85" s="12" t="s">
        <v>121</v>
      </c>
      <c r="H85" s="12" t="s">
        <v>122</v>
      </c>
    </row>
    <row r="86" spans="1:8" ht="28.5">
      <c r="A86" s="35">
        <v>1</v>
      </c>
      <c r="B86" s="40" t="s">
        <v>412</v>
      </c>
      <c r="C86" s="35">
        <v>50</v>
      </c>
      <c r="D86" s="245" t="s">
        <v>413</v>
      </c>
      <c r="E86" s="38"/>
      <c r="F86" s="39"/>
      <c r="G86" s="36"/>
      <c r="H86" s="36"/>
    </row>
    <row r="87" spans="1:8" ht="57">
      <c r="A87" s="35">
        <v>2</v>
      </c>
      <c r="B87" s="40" t="s">
        <v>414</v>
      </c>
      <c r="C87" s="35">
        <v>50</v>
      </c>
      <c r="D87" s="46" t="s">
        <v>415</v>
      </c>
      <c r="E87" s="41"/>
      <c r="F87" s="39"/>
      <c r="G87" s="36"/>
      <c r="H87" s="36"/>
    </row>
    <row r="88" spans="1:8" ht="28.5">
      <c r="A88" s="35">
        <v>3</v>
      </c>
      <c r="B88" s="40" t="s">
        <v>416</v>
      </c>
      <c r="C88" s="35">
        <v>20</v>
      </c>
      <c r="D88" s="40" t="s">
        <v>417</v>
      </c>
      <c r="E88" s="41"/>
      <c r="F88" s="39"/>
      <c r="G88" s="36"/>
      <c r="H88" s="36"/>
    </row>
    <row r="89" spans="1:8" ht="28.5">
      <c r="A89" s="35">
        <v>4</v>
      </c>
      <c r="B89" s="40" t="s">
        <v>418</v>
      </c>
      <c r="C89" s="35">
        <v>30</v>
      </c>
      <c r="D89" s="40" t="s">
        <v>419</v>
      </c>
      <c r="E89" s="44"/>
      <c r="F89" s="39"/>
      <c r="G89" s="36"/>
      <c r="H89" s="36"/>
    </row>
    <row r="90" spans="1:8" ht="14.25" customHeight="1">
      <c r="A90" s="75" t="s">
        <v>45</v>
      </c>
      <c r="B90" s="75"/>
      <c r="C90" s="75"/>
      <c r="D90" s="75"/>
      <c r="E90" s="32">
        <f>MIN(100,IF(E86+E89&gt;100,100,E86+E87+E88+E89))</f>
        <v>0</v>
      </c>
      <c r="F90" s="32">
        <f>MIN(100,IF(F86+F89&gt;100,100,F86+F87+F88+F89))</f>
        <v>0</v>
      </c>
      <c r="G90" s="31"/>
      <c r="H90" s="31"/>
    </row>
    <row r="91" spans="1:8" ht="13.5" customHeight="1">
      <c r="A91" s="75" t="s">
        <v>94</v>
      </c>
      <c r="B91" s="75"/>
      <c r="C91" s="75"/>
      <c r="D91" s="75"/>
      <c r="E91" s="34">
        <f>E90*$C84</f>
        <v>0</v>
      </c>
      <c r="F91" s="34">
        <f>F90*$C84</f>
        <v>0</v>
      </c>
      <c r="G91" s="31"/>
      <c r="H91" s="31"/>
    </row>
    <row r="92" ht="16.5" thickBot="1"/>
    <row r="93" spans="1:8" ht="16.5" thickBot="1">
      <c r="A93" s="45" t="s">
        <v>68</v>
      </c>
      <c r="B93" s="4"/>
      <c r="C93" s="5"/>
      <c r="D93" s="2" t="s">
        <v>280</v>
      </c>
      <c r="E93" s="6"/>
      <c r="F93" s="6"/>
      <c r="G93" s="6"/>
      <c r="H93" s="6"/>
    </row>
    <row r="94" spans="1:8" ht="66">
      <c r="A94" s="8" t="s">
        <v>5</v>
      </c>
      <c r="B94" s="8" t="s">
        <v>6</v>
      </c>
      <c r="C94" s="9" t="s">
        <v>7</v>
      </c>
      <c r="D94" s="10" t="s">
        <v>8</v>
      </c>
      <c r="E94" s="11" t="s">
        <v>9</v>
      </c>
      <c r="F94" s="8" t="s">
        <v>120</v>
      </c>
      <c r="G94" s="12" t="s">
        <v>121</v>
      </c>
      <c r="H94" s="12" t="s">
        <v>122</v>
      </c>
    </row>
    <row r="95" spans="1:8" ht="71.25">
      <c r="A95" s="35">
        <v>1</v>
      </c>
      <c r="B95" s="40" t="s">
        <v>420</v>
      </c>
      <c r="C95" s="35">
        <v>40</v>
      </c>
      <c r="D95" s="46" t="s">
        <v>421</v>
      </c>
      <c r="E95" s="38"/>
      <c r="F95" s="39"/>
      <c r="G95" s="36"/>
      <c r="H95" s="36"/>
    </row>
    <row r="96" spans="1:8" ht="57">
      <c r="A96" s="35">
        <v>2</v>
      </c>
      <c r="B96" s="40" t="s">
        <v>422</v>
      </c>
      <c r="C96" s="35">
        <v>40</v>
      </c>
      <c r="D96" s="37" t="s">
        <v>423</v>
      </c>
      <c r="E96" s="41"/>
      <c r="F96" s="39"/>
      <c r="G96" s="36"/>
      <c r="H96" s="36"/>
    </row>
    <row r="97" spans="1:8" ht="42.75">
      <c r="A97" s="35">
        <v>3</v>
      </c>
      <c r="B97" s="40" t="s">
        <v>424</v>
      </c>
      <c r="C97" s="35">
        <v>30</v>
      </c>
      <c r="D97" s="46" t="s">
        <v>425</v>
      </c>
      <c r="E97" s="41"/>
      <c r="F97" s="39"/>
      <c r="G97" s="36"/>
      <c r="H97" s="36"/>
    </row>
    <row r="98" spans="1:8" ht="42.75">
      <c r="A98" s="35">
        <v>4</v>
      </c>
      <c r="B98" s="40" t="s">
        <v>426</v>
      </c>
      <c r="C98" s="35">
        <v>20</v>
      </c>
      <c r="D98" s="37" t="s">
        <v>427</v>
      </c>
      <c r="E98" s="41"/>
      <c r="F98" s="39"/>
      <c r="G98" s="36"/>
      <c r="H98" s="36"/>
    </row>
    <row r="99" spans="1:8" ht="42.75">
      <c r="A99" s="35">
        <v>5</v>
      </c>
      <c r="B99" s="40" t="s">
        <v>428</v>
      </c>
      <c r="C99" s="35">
        <v>20</v>
      </c>
      <c r="D99" s="46" t="s">
        <v>429</v>
      </c>
      <c r="E99" s="44"/>
      <c r="F99" s="39"/>
      <c r="G99" s="36"/>
      <c r="H99" s="36"/>
    </row>
    <row r="100" spans="1:8" ht="14.25" customHeight="1">
      <c r="A100" s="75" t="s">
        <v>45</v>
      </c>
      <c r="B100" s="75"/>
      <c r="C100" s="75"/>
      <c r="D100" s="75"/>
      <c r="E100" s="32">
        <f>MIN(100,IF(E95+E99&gt;100,100,E95+E96+E97+E98+E99))</f>
        <v>0</v>
      </c>
      <c r="F100" s="32">
        <f>MIN(100,IF(F95+F99&gt;100,100,F95+F96+F97+F98+F99))</f>
        <v>0</v>
      </c>
      <c r="G100" s="31"/>
      <c r="H100" s="31"/>
    </row>
    <row r="101" spans="1:8" ht="13.5" customHeight="1">
      <c r="A101" s="75" t="s">
        <v>95</v>
      </c>
      <c r="B101" s="75"/>
      <c r="C101" s="75"/>
      <c r="D101" s="75"/>
      <c r="E101" s="34">
        <f>E100*$C93</f>
        <v>0</v>
      </c>
      <c r="F101" s="34">
        <f>F100*$C93</f>
        <v>0</v>
      </c>
      <c r="G101" s="31"/>
      <c r="H101" s="31"/>
    </row>
    <row r="102" ht="16.5"/>
    <row r="103" spans="1:8" ht="41.25" customHeight="1">
      <c r="A103" s="56" t="s">
        <v>96</v>
      </c>
      <c r="B103" s="57" t="s">
        <v>97</v>
      </c>
      <c r="C103" s="57" t="s">
        <v>98</v>
      </c>
      <c r="D103" s="57" t="s">
        <v>99</v>
      </c>
      <c r="E103" s="80" t="s">
        <v>100</v>
      </c>
      <c r="F103" s="80"/>
      <c r="G103" s="81" t="s">
        <v>101</v>
      </c>
      <c r="H103" s="81"/>
    </row>
    <row r="104" spans="1:8" ht="42.75" customHeight="1">
      <c r="A104" s="18" t="s">
        <v>102</v>
      </c>
      <c r="B104" s="18">
        <v>100</v>
      </c>
      <c r="C104" s="59">
        <f>B104*0.1</f>
        <v>10</v>
      </c>
      <c r="D104" s="60">
        <f>$C104/3</f>
        <v>3.3333333333333335</v>
      </c>
      <c r="E104" s="82">
        <f>$C104/3</f>
        <v>3.3333333333333335</v>
      </c>
      <c r="F104" s="82"/>
      <c r="G104" s="82">
        <f>$C104/3</f>
        <v>3.3333333333333335</v>
      </c>
      <c r="H104" s="82"/>
    </row>
    <row r="105" ht="16.5"/>
    <row r="106" spans="1:8" ht="42" customHeight="1">
      <c r="A106" s="56" t="s">
        <v>96</v>
      </c>
      <c r="B106" s="57" t="s">
        <v>97</v>
      </c>
      <c r="C106" s="246" t="s">
        <v>103</v>
      </c>
      <c r="D106" s="57" t="s">
        <v>104</v>
      </c>
      <c r="E106" s="80" t="s">
        <v>105</v>
      </c>
      <c r="F106" s="80"/>
      <c r="G106" s="81" t="s">
        <v>106</v>
      </c>
      <c r="H106" s="81"/>
    </row>
    <row r="107" spans="1:8" ht="33">
      <c r="A107" s="18" t="s">
        <v>245</v>
      </c>
      <c r="B107" s="18">
        <v>100</v>
      </c>
      <c r="C107" s="59">
        <f>B107*0.05</f>
        <v>5</v>
      </c>
      <c r="D107" s="60">
        <f>$C107/3</f>
        <v>1.6666666666666667</v>
      </c>
      <c r="E107" s="82">
        <f>$C107/3</f>
        <v>1.6666666666666667</v>
      </c>
      <c r="F107" s="82"/>
      <c r="G107" s="82">
        <f>$C107/3</f>
        <v>1.6666666666666667</v>
      </c>
      <c r="H107" s="82"/>
    </row>
    <row r="108" ht="16.5"/>
    <row r="109" spans="1:8" ht="25.5">
      <c r="A109" s="84" t="s">
        <v>107</v>
      </c>
      <c r="B109" s="84"/>
      <c r="C109" s="84"/>
      <c r="D109" s="84"/>
      <c r="E109" s="84"/>
      <c r="F109" s="84"/>
      <c r="G109" s="84"/>
      <c r="H109" s="84"/>
    </row>
    <row r="110" spans="1:8" ht="33" customHeight="1">
      <c r="A110" s="85" t="s">
        <v>108</v>
      </c>
      <c r="B110" s="85"/>
      <c r="C110" s="85"/>
      <c r="D110" s="85"/>
      <c r="E110" s="85"/>
      <c r="F110" s="63" t="s">
        <v>9</v>
      </c>
      <c r="G110" s="63" t="s">
        <v>120</v>
      </c>
      <c r="H110" s="63" t="s">
        <v>109</v>
      </c>
    </row>
    <row r="111" spans="1:8" ht="27.75" customHeight="1">
      <c r="A111" s="74" t="s">
        <v>110</v>
      </c>
      <c r="B111" s="74"/>
      <c r="C111" s="74"/>
      <c r="D111" s="74"/>
      <c r="E111" s="74"/>
      <c r="F111" s="64">
        <f>E21+A69+E82+D104+D107</f>
        <v>5</v>
      </c>
      <c r="G111" s="65"/>
      <c r="H111" s="49"/>
    </row>
    <row r="112" spans="1:8" ht="27.75" customHeight="1">
      <c r="A112" s="74" t="s">
        <v>111</v>
      </c>
      <c r="B112" s="74"/>
      <c r="C112" s="74"/>
      <c r="D112" s="74"/>
      <c r="E112" s="74"/>
      <c r="F112" s="64">
        <f>E36+C69+E91+E104+E107</f>
        <v>5</v>
      </c>
      <c r="G112" s="65"/>
      <c r="H112" s="49"/>
    </row>
    <row r="113" spans="1:8" ht="27.75" customHeight="1">
      <c r="A113" s="74" t="s">
        <v>112</v>
      </c>
      <c r="B113" s="74"/>
      <c r="C113" s="74"/>
      <c r="D113" s="74"/>
      <c r="E113" s="74"/>
      <c r="F113" s="64">
        <f>E48+E69+E101+G104+G107</f>
        <v>5</v>
      </c>
      <c r="G113" s="65"/>
      <c r="H113" s="49"/>
    </row>
    <row r="114" spans="1:8" ht="23.25" customHeight="1">
      <c r="A114" s="86" t="s">
        <v>113</v>
      </c>
      <c r="B114" s="86"/>
      <c r="C114" s="86"/>
      <c r="D114" s="86"/>
      <c r="E114" s="86"/>
      <c r="F114" s="66">
        <f>F111+F112+F113</f>
        <v>15</v>
      </c>
      <c r="G114" s="67"/>
      <c r="H114" s="68"/>
    </row>
  </sheetData>
  <sheetProtection/>
  <mergeCells count="47">
    <mergeCell ref="A111:E111"/>
    <mergeCell ref="A112:E112"/>
    <mergeCell ref="A113:E113"/>
    <mergeCell ref="A114:E114"/>
    <mergeCell ref="E106:F106"/>
    <mergeCell ref="G106:H106"/>
    <mergeCell ref="E107:F107"/>
    <mergeCell ref="G107:H107"/>
    <mergeCell ref="A109:H109"/>
    <mergeCell ref="A110:E110"/>
    <mergeCell ref="A100:D100"/>
    <mergeCell ref="A101:D101"/>
    <mergeCell ref="E103:F103"/>
    <mergeCell ref="G103:H103"/>
    <mergeCell ref="E104:F104"/>
    <mergeCell ref="G104:H104"/>
    <mergeCell ref="A71:H71"/>
    <mergeCell ref="F72:G72"/>
    <mergeCell ref="A81:D81"/>
    <mergeCell ref="A82:D82"/>
    <mergeCell ref="A90:D90"/>
    <mergeCell ref="A91:D91"/>
    <mergeCell ref="A67:D67"/>
    <mergeCell ref="A68:B68"/>
    <mergeCell ref="C68:D68"/>
    <mergeCell ref="E68:H68"/>
    <mergeCell ref="A69:B69"/>
    <mergeCell ref="C69:D69"/>
    <mergeCell ref="E69:H69"/>
    <mergeCell ref="A50:H50"/>
    <mergeCell ref="A53:A57"/>
    <mergeCell ref="C53:C57"/>
    <mergeCell ref="A59:A65"/>
    <mergeCell ref="C59:C65"/>
    <mergeCell ref="A66:D66"/>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8.xml><?xml version="1.0" encoding="utf-8"?>
<worksheet xmlns="http://schemas.openxmlformats.org/spreadsheetml/2006/main" xmlns:r="http://schemas.openxmlformats.org/officeDocument/2006/relationships">
  <dimension ref="A1:H111"/>
  <sheetViews>
    <sheetView zoomScalePageLayoutView="0" workbookViewId="0" topLeftCell="A1">
      <selection activeCell="A1" sqref="A1"/>
    </sheetView>
  </sheetViews>
  <sheetFormatPr defaultColWidth="9.00390625" defaultRowHeight="16.5"/>
  <cols>
    <col min="1" max="1" width="11.625" style="1" customWidth="1"/>
    <col min="2" max="2" width="27.25390625" style="1" customWidth="1"/>
    <col min="3" max="3" width="9.50390625" style="1" customWidth="1"/>
    <col min="4" max="4" width="68.87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430</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257</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42.7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71.25">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6">
      <c r="A51" s="11" t="s">
        <v>5</v>
      </c>
      <c r="B51" s="11" t="s">
        <v>6</v>
      </c>
      <c r="C51" s="11" t="s">
        <v>7</v>
      </c>
      <c r="D51" s="194" t="s">
        <v>8</v>
      </c>
      <c r="E51" s="11" t="s">
        <v>9</v>
      </c>
      <c r="F51" s="11" t="s">
        <v>120</v>
      </c>
      <c r="G51" s="12" t="s">
        <v>121</v>
      </c>
      <c r="H51" s="12" t="s">
        <v>122</v>
      </c>
    </row>
    <row r="52" spans="1:8" s="199" customFormat="1" ht="199.5">
      <c r="A52" s="195">
        <v>1</v>
      </c>
      <c r="B52" s="248" t="s">
        <v>431</v>
      </c>
      <c r="C52" s="249">
        <v>50</v>
      </c>
      <c r="D52" s="250" t="s">
        <v>432</v>
      </c>
      <c r="E52" s="197"/>
      <c r="F52" s="198"/>
      <c r="G52" s="73"/>
      <c r="H52" s="73"/>
    </row>
    <row r="53" spans="1:8" s="199" customFormat="1" ht="297.75">
      <c r="A53" s="195">
        <v>2</v>
      </c>
      <c r="B53" s="248" t="s">
        <v>433</v>
      </c>
      <c r="C53" s="249">
        <v>50</v>
      </c>
      <c r="D53" s="250" t="s">
        <v>434</v>
      </c>
      <c r="E53" s="200"/>
      <c r="F53" s="198"/>
      <c r="G53" s="73"/>
      <c r="H53" s="73"/>
    </row>
    <row r="54" spans="1:8" ht="153">
      <c r="A54" s="195">
        <v>3</v>
      </c>
      <c r="B54" s="251" t="s">
        <v>435</v>
      </c>
      <c r="C54" s="249">
        <v>50</v>
      </c>
      <c r="D54" s="252" t="s">
        <v>436</v>
      </c>
      <c r="E54" s="41"/>
      <c r="F54" s="39"/>
      <c r="G54" s="36"/>
      <c r="H54" s="36"/>
    </row>
    <row r="55" spans="1:8" ht="14.25" customHeight="1">
      <c r="A55" s="75" t="s">
        <v>45</v>
      </c>
      <c r="B55" s="75"/>
      <c r="C55" s="75"/>
      <c r="D55" s="75"/>
      <c r="E55" s="32">
        <f>MIN(100,IF(E52+E54&gt;100,100,E52+E53+E54))</f>
        <v>0</v>
      </c>
      <c r="F55" s="32">
        <f>MIN(100,IF(F52+F54&gt;100,100,F52+F53+F54))</f>
        <v>0</v>
      </c>
      <c r="G55" s="31"/>
      <c r="H55" s="31"/>
    </row>
    <row r="56" spans="1:8" ht="13.5" customHeight="1">
      <c r="A56" s="75" t="s">
        <v>86</v>
      </c>
      <c r="B56" s="75"/>
      <c r="C56" s="75"/>
      <c r="D56" s="75"/>
      <c r="E56" s="47">
        <f>$E55*0.15</f>
        <v>0</v>
      </c>
      <c r="F56" s="47">
        <f>F55*0.15</f>
        <v>0</v>
      </c>
      <c r="G56" s="48"/>
      <c r="H56" s="48"/>
    </row>
    <row r="57" spans="1:8" ht="21.75" customHeight="1">
      <c r="A57" s="77" t="s">
        <v>87</v>
      </c>
      <c r="B57" s="77"/>
      <c r="C57" s="77" t="s">
        <v>88</v>
      </c>
      <c r="D57" s="77"/>
      <c r="E57" s="77" t="s">
        <v>89</v>
      </c>
      <c r="F57" s="77"/>
      <c r="G57" s="77"/>
      <c r="H57" s="77"/>
    </row>
    <row r="58" spans="1:8" ht="14.2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0"/>
      <c r="D61" s="2" t="s">
        <v>280</v>
      </c>
      <c r="E61" s="6"/>
      <c r="F61" s="71" t="s">
        <v>92</v>
      </c>
      <c r="G61" s="71"/>
      <c r="H61" s="7">
        <f>C61+C76+C87</f>
        <v>0</v>
      </c>
    </row>
    <row r="62" spans="1:8" ht="66">
      <c r="A62" s="8" t="s">
        <v>5</v>
      </c>
      <c r="B62" s="8" t="s">
        <v>6</v>
      </c>
      <c r="C62" s="9" t="s">
        <v>7</v>
      </c>
      <c r="D62" s="10" t="s">
        <v>8</v>
      </c>
      <c r="E62" s="11" t="s">
        <v>9</v>
      </c>
      <c r="F62" s="8" t="s">
        <v>120</v>
      </c>
      <c r="G62" s="12" t="s">
        <v>121</v>
      </c>
      <c r="H62" s="12" t="s">
        <v>122</v>
      </c>
    </row>
    <row r="63" spans="1:8" ht="42.75">
      <c r="A63" s="13">
        <v>1</v>
      </c>
      <c r="B63" s="40" t="s">
        <v>437</v>
      </c>
      <c r="C63" s="35">
        <v>20</v>
      </c>
      <c r="D63" s="209"/>
      <c r="E63" s="16"/>
      <c r="F63" s="17"/>
      <c r="G63" s="18"/>
      <c r="H63" s="13"/>
    </row>
    <row r="64" spans="1:8" ht="111" customHeight="1">
      <c r="A64" s="13">
        <v>2</v>
      </c>
      <c r="B64" s="207" t="s">
        <v>438</v>
      </c>
      <c r="C64" s="35">
        <v>10</v>
      </c>
      <c r="D64" s="209" t="s">
        <v>439</v>
      </c>
      <c r="E64" s="21"/>
      <c r="F64" s="17"/>
      <c r="G64" s="18"/>
      <c r="H64" s="13"/>
    </row>
    <row r="65" spans="1:8" ht="29.25" customHeight="1">
      <c r="A65" s="13">
        <v>3</v>
      </c>
      <c r="B65" s="51" t="s">
        <v>440</v>
      </c>
      <c r="C65" s="35">
        <v>10</v>
      </c>
      <c r="D65" s="209"/>
      <c r="E65" s="21"/>
      <c r="F65" s="17"/>
      <c r="G65" s="18"/>
      <c r="H65" s="13"/>
    </row>
    <row r="66" spans="1:8" ht="71.25">
      <c r="A66" s="13">
        <v>4</v>
      </c>
      <c r="B66" s="51" t="s">
        <v>441</v>
      </c>
      <c r="C66" s="35">
        <v>20</v>
      </c>
      <c r="D66" s="209" t="s">
        <v>442</v>
      </c>
      <c r="E66" s="21"/>
      <c r="F66" s="17"/>
      <c r="G66" s="18"/>
      <c r="H66" s="13"/>
    </row>
    <row r="67" spans="1:8" ht="71.25">
      <c r="A67" s="13">
        <v>5</v>
      </c>
      <c r="B67" s="51" t="s">
        <v>443</v>
      </c>
      <c r="C67" s="35">
        <v>20</v>
      </c>
      <c r="D67" s="209" t="s">
        <v>444</v>
      </c>
      <c r="E67" s="21"/>
      <c r="F67" s="17"/>
      <c r="G67" s="18"/>
      <c r="H67" s="13"/>
    </row>
    <row r="68" spans="1:8" ht="71.25">
      <c r="A68" s="13">
        <v>6</v>
      </c>
      <c r="B68" s="51" t="s">
        <v>445</v>
      </c>
      <c r="C68" s="35">
        <v>10</v>
      </c>
      <c r="D68" s="209" t="s">
        <v>446</v>
      </c>
      <c r="E68" s="21"/>
      <c r="F68" s="17"/>
      <c r="G68" s="18"/>
      <c r="H68" s="13"/>
    </row>
    <row r="69" spans="1:8" ht="57">
      <c r="A69" s="13">
        <v>7</v>
      </c>
      <c r="B69" s="36" t="s">
        <v>447</v>
      </c>
      <c r="C69" s="35">
        <v>10</v>
      </c>
      <c r="D69" s="209" t="s">
        <v>448</v>
      </c>
      <c r="E69" s="21"/>
      <c r="F69" s="17"/>
      <c r="G69" s="18"/>
      <c r="H69" s="13"/>
    </row>
    <row r="70" spans="1:8" ht="57">
      <c r="A70" s="13">
        <v>8</v>
      </c>
      <c r="B70" s="1" t="s">
        <v>449</v>
      </c>
      <c r="C70" s="35">
        <v>10</v>
      </c>
      <c r="D70" s="209" t="s">
        <v>450</v>
      </c>
      <c r="E70" s="21"/>
      <c r="F70" s="17"/>
      <c r="G70" s="18"/>
      <c r="H70" s="13"/>
    </row>
    <row r="71" spans="1:8" ht="57">
      <c r="A71" s="13">
        <v>9</v>
      </c>
      <c r="B71" s="51" t="s">
        <v>451</v>
      </c>
      <c r="C71" s="35">
        <v>20</v>
      </c>
      <c r="D71" s="209" t="s">
        <v>452</v>
      </c>
      <c r="E71" s="21"/>
      <c r="F71" s="17"/>
      <c r="G71" s="18"/>
      <c r="H71" s="13"/>
    </row>
    <row r="72" spans="1:8" ht="57">
      <c r="A72" s="13">
        <v>10</v>
      </c>
      <c r="B72" s="253" t="s">
        <v>453</v>
      </c>
      <c r="C72" s="35">
        <v>20</v>
      </c>
      <c r="D72" s="209" t="s">
        <v>454</v>
      </c>
      <c r="E72" s="30"/>
      <c r="F72" s="17"/>
      <c r="G72" s="18"/>
      <c r="H72" s="13"/>
    </row>
    <row r="73" spans="1:8" ht="14.25" customHeight="1">
      <c r="A73" s="75" t="s">
        <v>45</v>
      </c>
      <c r="B73" s="75"/>
      <c r="C73" s="75"/>
      <c r="D73" s="75"/>
      <c r="E73" s="32">
        <f>MIN(100,IF(E63+E72&gt;100,100,E63+E64+E65+E66+E67+E68+E69+E70+E71+E72))</f>
        <v>0</v>
      </c>
      <c r="F73" s="32">
        <f>MIN(100,IF(F63+F72&gt;100,100,F63+F64+F65+F66+F67+F68+F69+F70+F71+F72))</f>
        <v>0</v>
      </c>
      <c r="G73" s="31"/>
      <c r="H73" s="31"/>
    </row>
    <row r="74" spans="1:8" ht="13.5" customHeight="1">
      <c r="A74" s="75" t="s">
        <v>93</v>
      </c>
      <c r="B74" s="75"/>
      <c r="C74" s="75"/>
      <c r="D74" s="75"/>
      <c r="E74" s="34">
        <f>E73*$C61</f>
        <v>0</v>
      </c>
      <c r="F74" s="34">
        <f>F73*$C61</f>
        <v>0</v>
      </c>
      <c r="G74" s="31"/>
      <c r="H74" s="31"/>
    </row>
    <row r="75" ht="16.5" thickBot="1"/>
    <row r="76" spans="1:8" ht="16.5" thickBot="1">
      <c r="A76" s="3" t="s">
        <v>47</v>
      </c>
      <c r="B76" s="4"/>
      <c r="C76" s="5"/>
      <c r="D76" s="2" t="s">
        <v>280</v>
      </c>
      <c r="E76" s="6"/>
      <c r="F76" s="6"/>
      <c r="G76" s="6"/>
      <c r="H76" s="6"/>
    </row>
    <row r="77" spans="1:8" ht="66">
      <c r="A77" s="8" t="s">
        <v>5</v>
      </c>
      <c r="B77" s="8" t="s">
        <v>6</v>
      </c>
      <c r="C77" s="9" t="s">
        <v>7</v>
      </c>
      <c r="D77" s="10" t="s">
        <v>8</v>
      </c>
      <c r="E77" s="11" t="s">
        <v>9</v>
      </c>
      <c r="F77" s="8" t="s">
        <v>120</v>
      </c>
      <c r="G77" s="12" t="s">
        <v>121</v>
      </c>
      <c r="H77" s="12" t="s">
        <v>122</v>
      </c>
    </row>
    <row r="78" spans="1:8" ht="42.75">
      <c r="A78" s="35">
        <v>1</v>
      </c>
      <c r="B78" s="40" t="s">
        <v>455</v>
      </c>
      <c r="C78" s="36">
        <v>30</v>
      </c>
      <c r="D78" s="46" t="s">
        <v>456</v>
      </c>
      <c r="E78" s="38"/>
      <c r="F78" s="39"/>
      <c r="G78" s="36"/>
      <c r="H78" s="36"/>
    </row>
    <row r="79" spans="1:8" ht="57">
      <c r="A79" s="35">
        <v>2</v>
      </c>
      <c r="B79" s="40" t="s">
        <v>457</v>
      </c>
      <c r="C79" s="36">
        <v>30</v>
      </c>
      <c r="D79" s="46" t="s">
        <v>458</v>
      </c>
      <c r="E79" s="41"/>
      <c r="F79" s="39"/>
      <c r="G79" s="36"/>
      <c r="H79" s="36"/>
    </row>
    <row r="80" spans="1:8" ht="57">
      <c r="A80" s="35">
        <v>3</v>
      </c>
      <c r="B80" s="36" t="s">
        <v>459</v>
      </c>
      <c r="C80" s="36">
        <v>30</v>
      </c>
      <c r="D80" s="46" t="s">
        <v>460</v>
      </c>
      <c r="E80" s="41"/>
      <c r="F80" s="39"/>
      <c r="G80" s="36"/>
      <c r="H80" s="36"/>
    </row>
    <row r="81" spans="1:8" ht="42.75">
      <c r="A81" s="35">
        <v>4</v>
      </c>
      <c r="B81" s="40" t="s">
        <v>461</v>
      </c>
      <c r="C81" s="36">
        <v>30</v>
      </c>
      <c r="D81" s="46" t="s">
        <v>462</v>
      </c>
      <c r="E81" s="41"/>
      <c r="F81" s="39"/>
      <c r="G81" s="36"/>
      <c r="H81" s="36"/>
    </row>
    <row r="82" spans="1:8" ht="28.5">
      <c r="A82" s="35">
        <v>5</v>
      </c>
      <c r="B82" s="207" t="s">
        <v>463</v>
      </c>
      <c r="C82" s="36">
        <v>10</v>
      </c>
      <c r="D82" s="46"/>
      <c r="E82" s="41"/>
      <c r="F82" s="39"/>
      <c r="G82" s="36"/>
      <c r="H82" s="36"/>
    </row>
    <row r="83" spans="1:8" ht="85.5">
      <c r="A83" s="35">
        <v>6</v>
      </c>
      <c r="B83" s="40" t="s">
        <v>464</v>
      </c>
      <c r="C83" s="36">
        <v>20</v>
      </c>
      <c r="D83" s="46" t="s">
        <v>465</v>
      </c>
      <c r="E83" s="41"/>
      <c r="F83" s="39"/>
      <c r="G83" s="36"/>
      <c r="H83" s="36"/>
    </row>
    <row r="84" spans="1:8" ht="14.25" customHeight="1">
      <c r="A84" s="75" t="s">
        <v>45</v>
      </c>
      <c r="B84" s="75"/>
      <c r="C84" s="75"/>
      <c r="D84" s="75"/>
      <c r="E84" s="32">
        <f>MIN(100,IF(E78+E83&gt;100,100,E78+E79+E80+E81+E82+E83))</f>
        <v>0</v>
      </c>
      <c r="F84" s="32">
        <f>MIN(100,IF(F78+F83&gt;100,100,F78+F79+F80+F81+F82+F83))</f>
        <v>0</v>
      </c>
      <c r="G84" s="31"/>
      <c r="H84" s="31"/>
    </row>
    <row r="85" spans="1:8" ht="13.5" customHeight="1">
      <c r="A85" s="75" t="s">
        <v>94</v>
      </c>
      <c r="B85" s="75"/>
      <c r="C85" s="75"/>
      <c r="D85" s="75"/>
      <c r="E85" s="34">
        <f>E84*$C76</f>
        <v>0</v>
      </c>
      <c r="F85" s="34">
        <f>F84*$C76</f>
        <v>0</v>
      </c>
      <c r="G85" s="31"/>
      <c r="H85" s="31"/>
    </row>
    <row r="86" ht="16.5" thickBot="1"/>
    <row r="87" spans="1:8" ht="16.5" thickBot="1">
      <c r="A87" s="45" t="s">
        <v>68</v>
      </c>
      <c r="B87" s="4"/>
      <c r="C87" s="5"/>
      <c r="D87" s="2" t="s">
        <v>280</v>
      </c>
      <c r="E87" s="6"/>
      <c r="F87" s="6"/>
      <c r="G87" s="6"/>
      <c r="H87" s="6"/>
    </row>
    <row r="88" spans="1:8" ht="66">
      <c r="A88" s="8" t="s">
        <v>5</v>
      </c>
      <c r="B88" s="8" t="s">
        <v>6</v>
      </c>
      <c r="C88" s="9" t="s">
        <v>7</v>
      </c>
      <c r="D88" s="10" t="s">
        <v>8</v>
      </c>
      <c r="E88" s="11" t="s">
        <v>9</v>
      </c>
      <c r="F88" s="8" t="s">
        <v>120</v>
      </c>
      <c r="G88" s="12" t="s">
        <v>121</v>
      </c>
      <c r="H88" s="12" t="s">
        <v>122</v>
      </c>
    </row>
    <row r="89" spans="1:8" ht="42.75">
      <c r="A89" s="35">
        <v>1</v>
      </c>
      <c r="B89" s="40" t="s">
        <v>466</v>
      </c>
      <c r="C89" s="36">
        <v>20</v>
      </c>
      <c r="D89" s="46" t="s">
        <v>467</v>
      </c>
      <c r="E89" s="38"/>
      <c r="F89" s="39"/>
      <c r="G89" s="36"/>
      <c r="H89" s="36"/>
    </row>
    <row r="90" spans="1:8" ht="57">
      <c r="A90" s="35">
        <v>2</v>
      </c>
      <c r="B90" s="36" t="s">
        <v>468</v>
      </c>
      <c r="C90" s="36">
        <v>30</v>
      </c>
      <c r="D90" s="46" t="s">
        <v>469</v>
      </c>
      <c r="E90" s="41"/>
      <c r="F90" s="39"/>
      <c r="G90" s="36"/>
      <c r="H90" s="36"/>
    </row>
    <row r="91" spans="1:8" ht="16.5">
      <c r="A91" s="35">
        <v>3</v>
      </c>
      <c r="B91" s="40" t="s">
        <v>470</v>
      </c>
      <c r="C91" s="36">
        <v>10</v>
      </c>
      <c r="D91" s="42"/>
      <c r="E91" s="41"/>
      <c r="F91" s="39"/>
      <c r="G91" s="36"/>
      <c r="H91" s="36"/>
    </row>
    <row r="92" spans="1:8" ht="42.75">
      <c r="A92" s="35">
        <v>4</v>
      </c>
      <c r="B92" s="40" t="s">
        <v>471</v>
      </c>
      <c r="C92" s="36">
        <v>10</v>
      </c>
      <c r="D92" s="46" t="s">
        <v>472</v>
      </c>
      <c r="E92" s="41"/>
      <c r="F92" s="39"/>
      <c r="G92" s="36"/>
      <c r="H92" s="36"/>
    </row>
    <row r="93" spans="1:8" ht="42.75">
      <c r="A93" s="35">
        <v>5</v>
      </c>
      <c r="B93" s="207" t="s">
        <v>473</v>
      </c>
      <c r="C93" s="36">
        <v>10</v>
      </c>
      <c r="D93" s="46" t="s">
        <v>474</v>
      </c>
      <c r="E93" s="41"/>
      <c r="F93" s="39"/>
      <c r="G93" s="36"/>
      <c r="H93" s="36"/>
    </row>
    <row r="94" spans="1:8" ht="71.25">
      <c r="A94" s="35">
        <v>6</v>
      </c>
      <c r="B94" s="40" t="s">
        <v>475</v>
      </c>
      <c r="C94" s="36">
        <v>30</v>
      </c>
      <c r="D94" s="46" t="s">
        <v>476</v>
      </c>
      <c r="E94" s="41"/>
      <c r="F94" s="39"/>
      <c r="G94" s="36"/>
      <c r="H94" s="36"/>
    </row>
    <row r="95" spans="1:8" ht="99.75">
      <c r="A95" s="35">
        <v>7</v>
      </c>
      <c r="B95" s="207" t="s">
        <v>477</v>
      </c>
      <c r="C95" s="36">
        <v>20</v>
      </c>
      <c r="D95" s="46" t="s">
        <v>478</v>
      </c>
      <c r="E95" s="41"/>
      <c r="F95" s="39"/>
      <c r="G95" s="36"/>
      <c r="H95" s="36"/>
    </row>
    <row r="96" spans="1:8" ht="142.5">
      <c r="A96" s="35">
        <v>8</v>
      </c>
      <c r="B96" s="40" t="s">
        <v>479</v>
      </c>
      <c r="C96" s="36">
        <v>20</v>
      </c>
      <c r="D96" s="42"/>
      <c r="E96" s="44"/>
      <c r="F96" s="39"/>
      <c r="G96" s="36"/>
      <c r="H96" s="36"/>
    </row>
    <row r="97" spans="1:8" ht="14.25" customHeight="1">
      <c r="A97" s="75" t="s">
        <v>45</v>
      </c>
      <c r="B97" s="75"/>
      <c r="C97" s="75"/>
      <c r="D97" s="75"/>
      <c r="E97" s="32">
        <f>MIN(100,IF(E89+E96&gt;100,100,E89+E90+E91+E92+E93+E94+E95+E96))</f>
        <v>0</v>
      </c>
      <c r="F97" s="32">
        <f>MIN(100,IF(F89+F96&gt;100,100,F89+F90+F91+F92+F93+F94+F95+F96))</f>
        <v>0</v>
      </c>
      <c r="G97" s="31"/>
      <c r="H97" s="31"/>
    </row>
    <row r="98" spans="1:8" ht="13.5" customHeight="1">
      <c r="A98" s="75" t="s">
        <v>95</v>
      </c>
      <c r="B98" s="75"/>
      <c r="C98" s="75"/>
      <c r="D98" s="75"/>
      <c r="E98" s="34">
        <f>E97*$C87</f>
        <v>0</v>
      </c>
      <c r="F98" s="34">
        <f>F97*$C87</f>
        <v>0</v>
      </c>
      <c r="G98" s="31"/>
      <c r="H98" s="31"/>
    </row>
    <row r="99" ht="16.5"/>
    <row r="100" spans="1:8" ht="41.25" customHeight="1">
      <c r="A100" s="56" t="s">
        <v>96</v>
      </c>
      <c r="B100" s="57" t="s">
        <v>97</v>
      </c>
      <c r="C100" s="57" t="s">
        <v>98</v>
      </c>
      <c r="D100" s="57" t="s">
        <v>99</v>
      </c>
      <c r="E100" s="80" t="s">
        <v>100</v>
      </c>
      <c r="F100" s="80"/>
      <c r="G100" s="81" t="s">
        <v>101</v>
      </c>
      <c r="H100" s="81"/>
    </row>
    <row r="101" spans="1:8" ht="42.75" customHeight="1">
      <c r="A101" s="18" t="s">
        <v>102</v>
      </c>
      <c r="B101" s="18">
        <v>100</v>
      </c>
      <c r="C101" s="59">
        <f>B101*0.1</f>
        <v>10</v>
      </c>
      <c r="D101" s="60">
        <f>$C101/3</f>
        <v>3.3333333333333335</v>
      </c>
      <c r="E101" s="82">
        <f>$C101/3</f>
        <v>3.3333333333333335</v>
      </c>
      <c r="F101" s="82"/>
      <c r="G101" s="82">
        <f>$C101/3</f>
        <v>3.3333333333333335</v>
      </c>
      <c r="H101" s="82"/>
    </row>
    <row r="102" ht="16.5"/>
    <row r="103" spans="1:8" ht="42" customHeight="1">
      <c r="A103" s="56" t="s">
        <v>96</v>
      </c>
      <c r="B103" s="57" t="s">
        <v>97</v>
      </c>
      <c r="C103" s="246" t="s">
        <v>103</v>
      </c>
      <c r="D103" s="57" t="s">
        <v>104</v>
      </c>
      <c r="E103" s="80" t="s">
        <v>105</v>
      </c>
      <c r="F103" s="80"/>
      <c r="G103" s="81" t="s">
        <v>106</v>
      </c>
      <c r="H103" s="81"/>
    </row>
    <row r="104" spans="1:8" ht="33">
      <c r="A104" s="18" t="s">
        <v>245</v>
      </c>
      <c r="B104" s="18">
        <v>100</v>
      </c>
      <c r="C104" s="59">
        <f>B104*0.05</f>
        <v>5</v>
      </c>
      <c r="D104" s="60">
        <f>$C104/3</f>
        <v>1.6666666666666667</v>
      </c>
      <c r="E104" s="82">
        <f>$C104/3</f>
        <v>1.6666666666666667</v>
      </c>
      <c r="F104" s="82"/>
      <c r="G104" s="82">
        <f>$C104/3</f>
        <v>1.6666666666666667</v>
      </c>
      <c r="H104" s="82"/>
    </row>
    <row r="105" ht="16.5"/>
    <row r="106" spans="1:8" ht="25.5">
      <c r="A106" s="84" t="s">
        <v>107</v>
      </c>
      <c r="B106" s="84"/>
      <c r="C106" s="84"/>
      <c r="D106" s="84"/>
      <c r="E106" s="84"/>
      <c r="F106" s="84"/>
      <c r="G106" s="84"/>
      <c r="H106" s="84"/>
    </row>
    <row r="107" spans="1:8" ht="33" customHeight="1">
      <c r="A107" s="85" t="s">
        <v>108</v>
      </c>
      <c r="B107" s="85"/>
      <c r="C107" s="85"/>
      <c r="D107" s="85"/>
      <c r="E107" s="85"/>
      <c r="F107" s="63" t="s">
        <v>9</v>
      </c>
      <c r="G107" s="63" t="s">
        <v>120</v>
      </c>
      <c r="H107" s="63" t="s">
        <v>109</v>
      </c>
    </row>
    <row r="108" spans="1:8" ht="27.75" customHeight="1">
      <c r="A108" s="74" t="s">
        <v>110</v>
      </c>
      <c r="B108" s="74"/>
      <c r="C108" s="74"/>
      <c r="D108" s="74"/>
      <c r="E108" s="74"/>
      <c r="F108" s="64">
        <f>E21+A58+E74+D101+D104</f>
        <v>5</v>
      </c>
      <c r="G108" s="65"/>
      <c r="H108" s="49"/>
    </row>
    <row r="109" spans="1:8" ht="27.75" customHeight="1">
      <c r="A109" s="74" t="s">
        <v>111</v>
      </c>
      <c r="B109" s="74"/>
      <c r="C109" s="74"/>
      <c r="D109" s="74"/>
      <c r="E109" s="74"/>
      <c r="F109" s="64">
        <f>E36+C58+E85+E101+E104</f>
        <v>5</v>
      </c>
      <c r="G109" s="65"/>
      <c r="H109" s="49"/>
    </row>
    <row r="110" spans="1:8" ht="27.75" customHeight="1">
      <c r="A110" s="74" t="s">
        <v>112</v>
      </c>
      <c r="B110" s="74"/>
      <c r="C110" s="74"/>
      <c r="D110" s="74"/>
      <c r="E110" s="74"/>
      <c r="F110" s="64">
        <f>E48+E58+E98+G101+G104</f>
        <v>5</v>
      </c>
      <c r="G110" s="65"/>
      <c r="H110" s="49"/>
    </row>
    <row r="111" spans="1:8" ht="23.25" customHeight="1">
      <c r="A111" s="86" t="s">
        <v>113</v>
      </c>
      <c r="B111" s="86"/>
      <c r="C111" s="86"/>
      <c r="D111" s="86"/>
      <c r="E111" s="86"/>
      <c r="F111" s="66">
        <f>F108+F109+F110</f>
        <v>15</v>
      </c>
      <c r="G111" s="67"/>
      <c r="H111" s="68"/>
    </row>
  </sheetData>
  <sheetProtection/>
  <mergeCells count="43">
    <mergeCell ref="A106:H106"/>
    <mergeCell ref="A107:E107"/>
    <mergeCell ref="A108:E108"/>
    <mergeCell ref="A109:E109"/>
    <mergeCell ref="A110:E110"/>
    <mergeCell ref="A111:E111"/>
    <mergeCell ref="G100:H100"/>
    <mergeCell ref="E101:F101"/>
    <mergeCell ref="G101:H101"/>
    <mergeCell ref="E103:F103"/>
    <mergeCell ref="G103:H103"/>
    <mergeCell ref="E104:F104"/>
    <mergeCell ref="G104:H104"/>
    <mergeCell ref="A74:D74"/>
    <mergeCell ref="A84:D84"/>
    <mergeCell ref="A85:D85"/>
    <mergeCell ref="A97:D97"/>
    <mergeCell ref="A98:D98"/>
    <mergeCell ref="E100:F100"/>
    <mergeCell ref="A58:B58"/>
    <mergeCell ref="C58:D58"/>
    <mergeCell ref="E58:H58"/>
    <mergeCell ref="A60:H60"/>
    <mergeCell ref="F61:G61"/>
    <mergeCell ref="A73:D73"/>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xl/worksheets/sheet9.xml><?xml version="1.0" encoding="utf-8"?>
<worksheet xmlns="http://schemas.openxmlformats.org/spreadsheetml/2006/main" xmlns:r="http://schemas.openxmlformats.org/officeDocument/2006/relationships">
  <dimension ref="A1:H108"/>
  <sheetViews>
    <sheetView zoomScalePageLayoutView="0" workbookViewId="0" topLeftCell="A1">
      <selection activeCell="A1" sqref="A1"/>
    </sheetView>
  </sheetViews>
  <sheetFormatPr defaultColWidth="9.00390625" defaultRowHeight="16.5"/>
  <cols>
    <col min="1" max="1" width="11.625" style="1" customWidth="1"/>
    <col min="2" max="2" width="29.75390625" style="1" customWidth="1"/>
    <col min="3" max="3" width="9.50390625" style="1" customWidth="1"/>
    <col min="4" max="4" width="65.25390625" style="1" customWidth="1"/>
    <col min="5" max="5" width="11.375" style="1" customWidth="1"/>
    <col min="6" max="6" width="10.25390625" style="1" customWidth="1"/>
    <col min="7" max="7" width="9.125" style="1" customWidth="1"/>
    <col min="8" max="8" width="7.50390625" style="1" customWidth="1"/>
    <col min="9" max="16384" width="10.00390625" style="1" customWidth="1"/>
  </cols>
  <sheetData>
    <row r="1" spans="1:8" ht="21">
      <c r="A1" s="69" t="s">
        <v>480</v>
      </c>
      <c r="B1" s="69"/>
      <c r="C1" s="69"/>
      <c r="D1" s="69"/>
      <c r="E1" s="69"/>
      <c r="F1" s="69"/>
      <c r="G1" s="69"/>
      <c r="H1" s="69"/>
    </row>
    <row r="2" spans="1:8" ht="21" customHeight="1" thickBot="1">
      <c r="A2" s="70" t="s">
        <v>1</v>
      </c>
      <c r="B2" s="70"/>
      <c r="C2" s="70"/>
      <c r="D2" s="70"/>
      <c r="E2" s="70"/>
      <c r="F2" s="70"/>
      <c r="G2" s="70"/>
      <c r="H2" s="70"/>
    </row>
    <row r="3" spans="1:8" ht="21" customHeight="1" thickBot="1">
      <c r="A3" s="3" t="s">
        <v>2</v>
      </c>
      <c r="B3" s="4"/>
      <c r="C3" s="5"/>
      <c r="D3" s="2" t="s">
        <v>254</v>
      </c>
      <c r="E3" s="6"/>
      <c r="F3" s="71" t="s">
        <v>4</v>
      </c>
      <c r="G3" s="71"/>
      <c r="H3" s="7">
        <f>$C$3+$C$23+$C$38</f>
        <v>0</v>
      </c>
    </row>
    <row r="4" spans="1:8" ht="66">
      <c r="A4" s="8" t="s">
        <v>5</v>
      </c>
      <c r="B4" s="8" t="s">
        <v>6</v>
      </c>
      <c r="C4" s="9" t="s">
        <v>7</v>
      </c>
      <c r="D4" s="10" t="s">
        <v>8</v>
      </c>
      <c r="E4" s="11" t="s">
        <v>9</v>
      </c>
      <c r="F4" s="8" t="s">
        <v>120</v>
      </c>
      <c r="G4" s="12" t="s">
        <v>121</v>
      </c>
      <c r="H4" s="12" t="s">
        <v>122</v>
      </c>
    </row>
    <row r="5" spans="1:8" ht="28.5">
      <c r="A5" s="13">
        <v>1</v>
      </c>
      <c r="B5" s="51" t="s">
        <v>13</v>
      </c>
      <c r="C5" s="35">
        <v>30</v>
      </c>
      <c r="D5" s="206" t="s">
        <v>315</v>
      </c>
      <c r="E5" s="16"/>
      <c r="F5" s="17"/>
      <c r="G5" s="18"/>
      <c r="H5" s="13"/>
    </row>
    <row r="6" spans="1:8" ht="85.5">
      <c r="A6" s="13">
        <v>2</v>
      </c>
      <c r="B6" s="207" t="s">
        <v>15</v>
      </c>
      <c r="C6" s="35">
        <v>25</v>
      </c>
      <c r="D6" s="208" t="s">
        <v>316</v>
      </c>
      <c r="E6" s="21"/>
      <c r="F6" s="17"/>
      <c r="G6" s="18"/>
      <c r="H6" s="13"/>
    </row>
    <row r="7" spans="1:8" ht="42.75">
      <c r="A7" s="13">
        <v>3</v>
      </c>
      <c r="B7" s="51" t="s">
        <v>17</v>
      </c>
      <c r="C7" s="35">
        <v>20</v>
      </c>
      <c r="D7" s="208" t="s">
        <v>317</v>
      </c>
      <c r="E7" s="21"/>
      <c r="F7" s="17"/>
      <c r="G7" s="18"/>
      <c r="H7" s="13"/>
    </row>
    <row r="8" spans="1:8" ht="85.5">
      <c r="A8" s="13">
        <v>4</v>
      </c>
      <c r="B8" s="51" t="s">
        <v>19</v>
      </c>
      <c r="C8" s="35">
        <v>30</v>
      </c>
      <c r="D8" s="209" t="s">
        <v>20</v>
      </c>
      <c r="E8" s="21"/>
      <c r="F8" s="17"/>
      <c r="G8" s="18"/>
      <c r="H8" s="13"/>
    </row>
    <row r="9" spans="1:8" ht="57">
      <c r="A9" s="13">
        <v>5</v>
      </c>
      <c r="B9" s="51" t="s">
        <v>21</v>
      </c>
      <c r="C9" s="31">
        <v>10</v>
      </c>
      <c r="D9" s="208" t="s">
        <v>318</v>
      </c>
      <c r="E9" s="21"/>
      <c r="F9" s="17"/>
      <c r="G9" s="18"/>
      <c r="H9" s="13"/>
    </row>
    <row r="10" spans="1:8" ht="71.25">
      <c r="A10" s="13">
        <v>6</v>
      </c>
      <c r="B10" s="51" t="s">
        <v>23</v>
      </c>
      <c r="C10" s="35">
        <v>10</v>
      </c>
      <c r="D10" s="208" t="s">
        <v>319</v>
      </c>
      <c r="E10" s="21"/>
      <c r="F10" s="17"/>
      <c r="G10" s="18"/>
      <c r="H10" s="13"/>
    </row>
    <row r="11" spans="1:8" ht="57">
      <c r="A11" s="13">
        <v>7</v>
      </c>
      <c r="B11" s="40" t="s">
        <v>25</v>
      </c>
      <c r="C11" s="35">
        <v>5</v>
      </c>
      <c r="D11" s="208" t="s">
        <v>256</v>
      </c>
      <c r="E11" s="21"/>
      <c r="F11" s="17"/>
      <c r="G11" s="18"/>
      <c r="H11" s="13"/>
    </row>
    <row r="12" spans="1:8" ht="57">
      <c r="A12" s="13">
        <v>8</v>
      </c>
      <c r="B12" s="51" t="s">
        <v>27</v>
      </c>
      <c r="C12" s="35">
        <v>10</v>
      </c>
      <c r="D12" s="208" t="s">
        <v>320</v>
      </c>
      <c r="E12" s="21"/>
      <c r="F12" s="17"/>
      <c r="G12" s="18"/>
      <c r="H12" s="13"/>
    </row>
    <row r="13" spans="1:8" ht="57">
      <c r="A13" s="13">
        <v>9</v>
      </c>
      <c r="B13" s="51" t="s">
        <v>131</v>
      </c>
      <c r="C13" s="35">
        <v>10</v>
      </c>
      <c r="D13" s="208" t="s">
        <v>481</v>
      </c>
      <c r="E13" s="21"/>
      <c r="F13" s="17"/>
      <c r="G13" s="18"/>
      <c r="H13" s="13"/>
    </row>
    <row r="14" spans="1:8" ht="15.75" customHeight="1">
      <c r="A14" s="72">
        <v>10</v>
      </c>
      <c r="B14" s="36" t="s">
        <v>31</v>
      </c>
      <c r="C14" s="205" t="s">
        <v>32</v>
      </c>
      <c r="D14" s="210" t="s">
        <v>33</v>
      </c>
      <c r="E14" s="26"/>
      <c r="F14" s="27"/>
      <c r="G14" s="28"/>
      <c r="H14" s="74" t="s">
        <v>34</v>
      </c>
    </row>
    <row r="15" spans="1:8" ht="57">
      <c r="A15" s="72"/>
      <c r="B15" s="40" t="s">
        <v>35</v>
      </c>
      <c r="C15" s="205"/>
      <c r="D15" s="210" t="s">
        <v>36</v>
      </c>
      <c r="E15" s="26"/>
      <c r="F15" s="27"/>
      <c r="G15" s="28"/>
      <c r="H15" s="74"/>
    </row>
    <row r="16" spans="1:8" ht="28.5">
      <c r="A16" s="72"/>
      <c r="B16" s="40" t="s">
        <v>37</v>
      </c>
      <c r="C16" s="205"/>
      <c r="D16" s="210" t="s">
        <v>38</v>
      </c>
      <c r="E16" s="26"/>
      <c r="F16" s="27"/>
      <c r="G16" s="28"/>
      <c r="H16" s="74"/>
    </row>
    <row r="17" spans="1:8" ht="28.5">
      <c r="A17" s="72"/>
      <c r="B17" s="40" t="s">
        <v>39</v>
      </c>
      <c r="C17" s="205"/>
      <c r="D17" s="210" t="s">
        <v>40</v>
      </c>
      <c r="E17" s="26"/>
      <c r="F17" s="27"/>
      <c r="G17" s="28"/>
      <c r="H17" s="74"/>
    </row>
    <row r="18" spans="1:8" ht="42.75">
      <c r="A18" s="72"/>
      <c r="B18" s="40" t="s">
        <v>41</v>
      </c>
      <c r="C18" s="205"/>
      <c r="D18" s="210" t="s">
        <v>42</v>
      </c>
      <c r="E18" s="26"/>
      <c r="F18" s="27"/>
      <c r="G18" s="28"/>
      <c r="H18" s="74"/>
    </row>
    <row r="19" spans="1:8" ht="42.75">
      <c r="A19" s="72"/>
      <c r="B19" s="51" t="s">
        <v>43</v>
      </c>
      <c r="C19" s="205"/>
      <c r="D19" s="211" t="s">
        <v>321</v>
      </c>
      <c r="E19" s="30"/>
      <c r="F19" s="27"/>
      <c r="G19" s="28"/>
      <c r="H19" s="74"/>
    </row>
    <row r="20" spans="1:8" ht="18" customHeight="1">
      <c r="A20" s="75" t="s">
        <v>45</v>
      </c>
      <c r="B20" s="75"/>
      <c r="C20" s="75"/>
      <c r="D20" s="75"/>
      <c r="E20" s="32">
        <f>MIN(100,IF(E5+E19&gt;100,100,E9+E6+E7+E8+E9+E10+E11+E12+E13+E14+E15+E16+E17+E18+E19))</f>
        <v>0</v>
      </c>
      <c r="F20" s="33">
        <f>MIN(100,IF(F5+F19&gt;100,100,F9+F6+F7+F8+F9+F10+F11+F12+F13+F14+F15+F16+F17+F18+F19))</f>
        <v>0</v>
      </c>
      <c r="G20" s="31"/>
      <c r="H20" s="31"/>
    </row>
    <row r="21" spans="1:8" ht="25.5" customHeight="1">
      <c r="A21" s="75" t="s">
        <v>46</v>
      </c>
      <c r="B21" s="75"/>
      <c r="C21" s="75"/>
      <c r="D21" s="75"/>
      <c r="E21" s="34">
        <f>E20*$C$3</f>
        <v>0</v>
      </c>
      <c r="F21" s="34">
        <f>F20*$C$3</f>
        <v>0</v>
      </c>
      <c r="G21" s="31"/>
      <c r="H21" s="31"/>
    </row>
    <row r="22" ht="16.5" thickBot="1"/>
    <row r="23" spans="1:8" ht="21" customHeight="1" thickBot="1">
      <c r="A23" s="3" t="s">
        <v>47</v>
      </c>
      <c r="B23" s="4"/>
      <c r="C23" s="5"/>
      <c r="D23" s="2" t="s">
        <v>118</v>
      </c>
      <c r="E23" s="6"/>
      <c r="F23" s="6"/>
      <c r="G23" s="6"/>
      <c r="H23" s="6"/>
    </row>
    <row r="24" spans="1:8" ht="66">
      <c r="A24" s="8" t="s">
        <v>5</v>
      </c>
      <c r="B24" s="8" t="s">
        <v>6</v>
      </c>
      <c r="C24" s="9" t="s">
        <v>7</v>
      </c>
      <c r="D24" s="10" t="s">
        <v>8</v>
      </c>
      <c r="E24" s="11" t="s">
        <v>9</v>
      </c>
      <c r="F24" s="8" t="s">
        <v>120</v>
      </c>
      <c r="G24" s="12" t="s">
        <v>121</v>
      </c>
      <c r="H24" s="12" t="s">
        <v>122</v>
      </c>
    </row>
    <row r="25" spans="1:8" ht="42.75">
      <c r="A25" s="35">
        <v>1</v>
      </c>
      <c r="B25" s="36" t="s">
        <v>48</v>
      </c>
      <c r="C25" s="36">
        <v>20</v>
      </c>
      <c r="D25" s="37" t="s">
        <v>49</v>
      </c>
      <c r="E25" s="38"/>
      <c r="F25" s="39"/>
      <c r="G25" s="36"/>
      <c r="H25" s="36"/>
    </row>
    <row r="26" spans="1:8" ht="42.75">
      <c r="A26" s="35">
        <v>2</v>
      </c>
      <c r="B26" s="40" t="s">
        <v>50</v>
      </c>
      <c r="C26" s="36">
        <v>20</v>
      </c>
      <c r="D26" s="37" t="s">
        <v>49</v>
      </c>
      <c r="E26" s="41"/>
      <c r="F26" s="39"/>
      <c r="G26" s="36"/>
      <c r="H26" s="36"/>
    </row>
    <row r="27" spans="1:8" ht="180">
      <c r="A27" s="35">
        <v>3</v>
      </c>
      <c r="B27" s="36" t="s">
        <v>51</v>
      </c>
      <c r="C27" s="36">
        <v>20</v>
      </c>
      <c r="D27" s="120" t="s">
        <v>135</v>
      </c>
      <c r="E27" s="41"/>
      <c r="F27" s="39"/>
      <c r="G27" s="36"/>
      <c r="H27" s="36"/>
    </row>
    <row r="28" spans="1:8" ht="156.75">
      <c r="A28" s="35">
        <v>4</v>
      </c>
      <c r="B28" s="40" t="s">
        <v>53</v>
      </c>
      <c r="C28" s="36">
        <v>20</v>
      </c>
      <c r="D28" s="37" t="s">
        <v>54</v>
      </c>
      <c r="E28" s="41"/>
      <c r="F28" s="39"/>
      <c r="G28" s="36"/>
      <c r="H28" s="36"/>
    </row>
    <row r="29" spans="1:8" ht="42.75">
      <c r="A29" s="35">
        <v>5</v>
      </c>
      <c r="B29" s="36" t="s">
        <v>55</v>
      </c>
      <c r="C29" s="36">
        <v>20</v>
      </c>
      <c r="D29" s="37" t="s">
        <v>56</v>
      </c>
      <c r="E29" s="41"/>
      <c r="F29" s="39"/>
      <c r="G29" s="36"/>
      <c r="H29" s="36"/>
    </row>
    <row r="30" spans="1:8" ht="71.25">
      <c r="A30" s="35">
        <v>6</v>
      </c>
      <c r="B30" s="40" t="s">
        <v>138</v>
      </c>
      <c r="C30" s="36">
        <v>20</v>
      </c>
      <c r="D30" s="37" t="s">
        <v>258</v>
      </c>
      <c r="E30" s="41"/>
      <c r="F30" s="39"/>
      <c r="G30" s="36"/>
      <c r="H30" s="40" t="s">
        <v>59</v>
      </c>
    </row>
    <row r="31" spans="1:8" ht="57">
      <c r="A31" s="35">
        <v>7</v>
      </c>
      <c r="B31" s="40" t="s">
        <v>60</v>
      </c>
      <c r="C31" s="36">
        <v>10</v>
      </c>
      <c r="D31" s="42" t="s">
        <v>61</v>
      </c>
      <c r="E31" s="41"/>
      <c r="F31" s="39"/>
      <c r="G31" s="36"/>
      <c r="H31" s="36"/>
    </row>
    <row r="32" spans="1:8" ht="16.5">
      <c r="A32" s="35">
        <v>8</v>
      </c>
      <c r="B32" s="40" t="s">
        <v>62</v>
      </c>
      <c r="C32" s="36">
        <v>5</v>
      </c>
      <c r="D32" s="43" t="s">
        <v>63</v>
      </c>
      <c r="E32" s="41"/>
      <c r="F32" s="39"/>
      <c r="G32" s="36"/>
      <c r="H32" s="36"/>
    </row>
    <row r="33" spans="1:8" ht="85.5">
      <c r="A33" s="35">
        <v>9</v>
      </c>
      <c r="B33" s="40" t="s">
        <v>64</v>
      </c>
      <c r="C33" s="36">
        <v>15</v>
      </c>
      <c r="D33" s="42" t="s">
        <v>141</v>
      </c>
      <c r="E33" s="41"/>
      <c r="F33" s="39"/>
      <c r="G33" s="36"/>
      <c r="H33" s="36"/>
    </row>
    <row r="34" spans="1:8" ht="42.75">
      <c r="A34" s="35">
        <v>10</v>
      </c>
      <c r="B34" s="40" t="s">
        <v>142</v>
      </c>
      <c r="C34" s="36" t="s">
        <v>32</v>
      </c>
      <c r="D34" s="42"/>
      <c r="E34" s="44"/>
      <c r="F34" s="39"/>
      <c r="G34" s="36"/>
      <c r="H34" s="40" t="s">
        <v>66</v>
      </c>
    </row>
    <row r="35" spans="1:8" ht="14.25" customHeight="1">
      <c r="A35" s="75" t="s">
        <v>45</v>
      </c>
      <c r="B35" s="75"/>
      <c r="C35" s="75"/>
      <c r="D35" s="75"/>
      <c r="E35" s="32">
        <f>MIN(100,IF(E25+E34&gt;100,100,E25+E26+E27+E28+E29+E30+E31+E32+E33+E34))</f>
        <v>0</v>
      </c>
      <c r="F35" s="33">
        <f>MIN(100,IF(F25+F34&gt;100,100,F25+F26+F27+F28+F29+F30+F31+F32+F33+F34))</f>
        <v>0</v>
      </c>
      <c r="G35" s="31"/>
      <c r="H35" s="31"/>
    </row>
    <row r="36" spans="1:8" ht="13.5" customHeight="1">
      <c r="A36" s="75" t="s">
        <v>67</v>
      </c>
      <c r="B36" s="75"/>
      <c r="C36" s="75"/>
      <c r="D36" s="75"/>
      <c r="E36" s="34">
        <f>E35*$C$23</f>
        <v>0</v>
      </c>
      <c r="F36" s="34">
        <f>F35*$C$23</f>
        <v>0</v>
      </c>
      <c r="G36" s="31"/>
      <c r="H36" s="31"/>
    </row>
    <row r="37" ht="16.5" thickBot="1"/>
    <row r="38" spans="1:8" ht="16.5" thickBot="1">
      <c r="A38" s="45" t="s">
        <v>68</v>
      </c>
      <c r="B38" s="4"/>
      <c r="C38" s="5"/>
      <c r="D38" s="2" t="s">
        <v>254</v>
      </c>
      <c r="E38" s="6"/>
      <c r="F38" s="6"/>
      <c r="G38" s="6"/>
      <c r="H38" s="6"/>
    </row>
    <row r="39" spans="1:8" ht="66">
      <c r="A39" s="8" t="s">
        <v>5</v>
      </c>
      <c r="B39" s="8" t="s">
        <v>6</v>
      </c>
      <c r="C39" s="9" t="s">
        <v>7</v>
      </c>
      <c r="D39" s="10" t="s">
        <v>8</v>
      </c>
      <c r="E39" s="11" t="s">
        <v>9</v>
      </c>
      <c r="F39" s="8" t="s">
        <v>120</v>
      </c>
      <c r="G39" s="12" t="s">
        <v>121</v>
      </c>
      <c r="H39" s="12" t="s">
        <v>122</v>
      </c>
    </row>
    <row r="40" spans="1:8" ht="28.5">
      <c r="A40" s="35">
        <v>1</v>
      </c>
      <c r="B40" s="40" t="s">
        <v>69</v>
      </c>
      <c r="C40" s="40">
        <v>30</v>
      </c>
      <c r="D40" s="46" t="s">
        <v>70</v>
      </c>
      <c r="E40" s="38"/>
      <c r="F40" s="39"/>
      <c r="G40" s="36"/>
      <c r="H40" s="36"/>
    </row>
    <row r="41" spans="1:8" ht="213.75">
      <c r="A41" s="35">
        <v>2</v>
      </c>
      <c r="B41" s="40" t="s">
        <v>71</v>
      </c>
      <c r="C41" s="40">
        <v>20</v>
      </c>
      <c r="D41" s="46" t="s">
        <v>72</v>
      </c>
      <c r="E41" s="41"/>
      <c r="F41" s="39"/>
      <c r="G41" s="36"/>
      <c r="H41" s="36"/>
    </row>
    <row r="42" spans="1:8" ht="142.5">
      <c r="A42" s="35">
        <v>3</v>
      </c>
      <c r="B42" s="40" t="s">
        <v>73</v>
      </c>
      <c r="C42" s="40">
        <v>30</v>
      </c>
      <c r="D42" s="46" t="s">
        <v>74</v>
      </c>
      <c r="E42" s="41"/>
      <c r="F42" s="39"/>
      <c r="G42" s="36"/>
      <c r="H42" s="40" t="s">
        <v>75</v>
      </c>
    </row>
    <row r="43" spans="1:8" ht="57">
      <c r="A43" s="35">
        <v>4</v>
      </c>
      <c r="B43" s="40" t="s">
        <v>76</v>
      </c>
      <c r="C43" s="40">
        <v>10</v>
      </c>
      <c r="D43" s="46" t="s">
        <v>143</v>
      </c>
      <c r="E43" s="41"/>
      <c r="F43" s="39"/>
      <c r="G43" s="36"/>
      <c r="H43" s="36"/>
    </row>
    <row r="44" spans="1:8" ht="128.25">
      <c r="A44" s="35">
        <v>5</v>
      </c>
      <c r="B44" s="40" t="s">
        <v>78</v>
      </c>
      <c r="C44" s="40">
        <v>40</v>
      </c>
      <c r="D44" s="46" t="s">
        <v>79</v>
      </c>
      <c r="E44" s="41"/>
      <c r="F44" s="39"/>
      <c r="G44" s="36"/>
      <c r="H44" s="36"/>
    </row>
    <row r="45" spans="1:8" ht="16.5">
      <c r="A45" s="35">
        <v>6</v>
      </c>
      <c r="B45" s="40" t="s">
        <v>80</v>
      </c>
      <c r="C45" s="40">
        <v>20</v>
      </c>
      <c r="D45" s="46" t="s">
        <v>144</v>
      </c>
      <c r="E45" s="41"/>
      <c r="F45" s="39"/>
      <c r="G45" s="36"/>
      <c r="H45" s="36"/>
    </row>
    <row r="46" spans="1:8" ht="57">
      <c r="A46" s="35">
        <v>7</v>
      </c>
      <c r="B46" s="40" t="s">
        <v>82</v>
      </c>
      <c r="C46" s="31" t="s">
        <v>32</v>
      </c>
      <c r="D46" s="46" t="s">
        <v>83</v>
      </c>
      <c r="E46" s="44"/>
      <c r="F46" s="39"/>
      <c r="G46" s="36"/>
      <c r="H46" s="40" t="s">
        <v>66</v>
      </c>
    </row>
    <row r="47" spans="1:8" ht="14.25" customHeight="1">
      <c r="A47" s="75" t="s">
        <v>45</v>
      </c>
      <c r="B47" s="75"/>
      <c r="C47" s="75"/>
      <c r="D47" s="75"/>
      <c r="E47" s="32">
        <f>MIN(100,IF(E40+E46&gt;100,100,E40+E41+E42+E43+E44+E45+E46))</f>
        <v>0</v>
      </c>
      <c r="F47" s="33">
        <f>MIN(100,IF(F40+F46&gt;100,100,F40+F41+F42+F43+F44+F45+F46))</f>
        <v>0</v>
      </c>
      <c r="G47" s="31"/>
      <c r="H47" s="31"/>
    </row>
    <row r="48" spans="1:8" ht="13.5" customHeight="1">
      <c r="A48" s="75" t="s">
        <v>84</v>
      </c>
      <c r="B48" s="75"/>
      <c r="C48" s="75"/>
      <c r="D48" s="75"/>
      <c r="E48" s="34">
        <f>E47*C38</f>
        <v>0</v>
      </c>
      <c r="F48" s="34">
        <f>F47*$C$38</f>
        <v>0</v>
      </c>
      <c r="G48" s="31"/>
      <c r="H48" s="31"/>
    </row>
    <row r="49" ht="16.5"/>
    <row r="50" spans="1:8" ht="16.5">
      <c r="A50" s="76" t="s">
        <v>85</v>
      </c>
      <c r="B50" s="76"/>
      <c r="C50" s="76"/>
      <c r="D50" s="76"/>
      <c r="E50" s="76"/>
      <c r="F50" s="76"/>
      <c r="G50" s="76"/>
      <c r="H50" s="76"/>
    </row>
    <row r="51" spans="1:8" ht="65.25" customHeight="1" thickBot="1">
      <c r="A51" s="11" t="s">
        <v>5</v>
      </c>
      <c r="B51" s="11" t="s">
        <v>6</v>
      </c>
      <c r="C51" s="11" t="s">
        <v>7</v>
      </c>
      <c r="D51" s="194" t="s">
        <v>8</v>
      </c>
      <c r="E51" s="11" t="s">
        <v>9</v>
      </c>
      <c r="F51" s="11" t="s">
        <v>120</v>
      </c>
      <c r="G51" s="12" t="s">
        <v>121</v>
      </c>
      <c r="H51" s="12" t="s">
        <v>122</v>
      </c>
    </row>
    <row r="52" spans="1:8" s="199" customFormat="1" ht="199.5">
      <c r="A52" s="195">
        <v>1</v>
      </c>
      <c r="B52" s="248" t="s">
        <v>431</v>
      </c>
      <c r="C52" s="249">
        <v>50</v>
      </c>
      <c r="D52" s="250" t="s">
        <v>432</v>
      </c>
      <c r="E52" s="197"/>
      <c r="F52" s="198"/>
      <c r="G52" s="73"/>
      <c r="H52" s="73"/>
    </row>
    <row r="53" spans="1:8" s="199" customFormat="1" ht="312">
      <c r="A53" s="195">
        <v>2</v>
      </c>
      <c r="B53" s="248" t="s">
        <v>433</v>
      </c>
      <c r="C53" s="249">
        <v>50</v>
      </c>
      <c r="D53" s="250" t="s">
        <v>434</v>
      </c>
      <c r="E53" s="200"/>
      <c r="F53" s="198"/>
      <c r="G53" s="73"/>
      <c r="H53" s="73"/>
    </row>
    <row r="54" spans="1:8" ht="153">
      <c r="A54" s="195">
        <v>3</v>
      </c>
      <c r="B54" s="251" t="s">
        <v>435</v>
      </c>
      <c r="C54" s="249">
        <v>50</v>
      </c>
      <c r="D54" s="252" t="s">
        <v>436</v>
      </c>
      <c r="E54" s="41"/>
      <c r="F54" s="39"/>
      <c r="G54" s="36"/>
      <c r="H54" s="36"/>
    </row>
    <row r="55" spans="1:8" ht="16.5">
      <c r="A55" s="75" t="s">
        <v>45</v>
      </c>
      <c r="B55" s="75"/>
      <c r="C55" s="75"/>
      <c r="D55" s="75"/>
      <c r="E55" s="32">
        <f>MIN(100,IF(E52+E54&gt;100,100,E52+E53+E54))</f>
        <v>0</v>
      </c>
      <c r="F55" s="32">
        <f>MIN(100,IF(F52+F54&gt;100,100,F52+F53+F54))</f>
        <v>0</v>
      </c>
      <c r="G55" s="31"/>
      <c r="H55" s="31"/>
    </row>
    <row r="56" spans="1:8" ht="16.5">
      <c r="A56" s="75" t="s">
        <v>86</v>
      </c>
      <c r="B56" s="75"/>
      <c r="C56" s="75"/>
      <c r="D56" s="75"/>
      <c r="E56" s="47">
        <f>$E55*0.15</f>
        <v>0</v>
      </c>
      <c r="F56" s="47">
        <f>F55*0.15</f>
        <v>0</v>
      </c>
      <c r="G56" s="48"/>
      <c r="H56" s="48"/>
    </row>
    <row r="57" spans="1:8" ht="14.25" customHeight="1">
      <c r="A57" s="77" t="s">
        <v>87</v>
      </c>
      <c r="B57" s="77"/>
      <c r="C57" s="77" t="s">
        <v>88</v>
      </c>
      <c r="D57" s="77"/>
      <c r="E57" s="77" t="s">
        <v>89</v>
      </c>
      <c r="F57" s="77"/>
      <c r="G57" s="77"/>
      <c r="H57" s="77"/>
    </row>
    <row r="58" spans="1:8" ht="13.5" customHeight="1">
      <c r="A58" s="78">
        <f>$E56/3</f>
        <v>0</v>
      </c>
      <c r="B58" s="78"/>
      <c r="C58" s="78">
        <f>$E56/3</f>
        <v>0</v>
      </c>
      <c r="D58" s="78"/>
      <c r="E58" s="78">
        <f>$E56/3</f>
        <v>0</v>
      </c>
      <c r="F58" s="78"/>
      <c r="G58" s="78"/>
      <c r="H58" s="78"/>
    </row>
    <row r="59" ht="16.5"/>
    <row r="60" spans="1:8" ht="32.25" customHeight="1" thickBot="1">
      <c r="A60" s="79" t="s">
        <v>90</v>
      </c>
      <c r="B60" s="79"/>
      <c r="C60" s="79"/>
      <c r="D60" s="79"/>
      <c r="E60" s="79"/>
      <c r="F60" s="79"/>
      <c r="G60" s="79"/>
      <c r="H60" s="79"/>
    </row>
    <row r="61" spans="1:8" ht="16.5" thickBot="1">
      <c r="A61" s="3" t="s">
        <v>2</v>
      </c>
      <c r="B61" s="4"/>
      <c r="C61" s="5"/>
      <c r="D61" s="2" t="s">
        <v>280</v>
      </c>
      <c r="E61" s="6"/>
      <c r="F61" s="71" t="s">
        <v>92</v>
      </c>
      <c r="G61" s="71"/>
      <c r="H61" s="7">
        <f>C61+C75+C85</f>
        <v>0</v>
      </c>
    </row>
    <row r="62" spans="1:8" ht="66">
      <c r="A62" s="8" t="s">
        <v>5</v>
      </c>
      <c r="B62" s="8" t="s">
        <v>6</v>
      </c>
      <c r="C62" s="9" t="s">
        <v>7</v>
      </c>
      <c r="D62" s="10" t="s">
        <v>8</v>
      </c>
      <c r="E62" s="11" t="s">
        <v>9</v>
      </c>
      <c r="F62" s="8" t="s">
        <v>120</v>
      </c>
      <c r="G62" s="12" t="s">
        <v>121</v>
      </c>
      <c r="H62" s="12" t="s">
        <v>122</v>
      </c>
    </row>
    <row r="63" spans="1:8" ht="57">
      <c r="A63" s="13">
        <v>1</v>
      </c>
      <c r="B63" s="254" t="s">
        <v>482</v>
      </c>
      <c r="C63" s="35">
        <v>10</v>
      </c>
      <c r="D63" s="209" t="s">
        <v>483</v>
      </c>
      <c r="E63" s="16"/>
      <c r="F63" s="17"/>
      <c r="G63" s="18"/>
      <c r="H63" s="13"/>
    </row>
    <row r="64" spans="1:8" ht="16.5">
      <c r="A64" s="13">
        <v>2</v>
      </c>
      <c r="B64" s="254" t="s">
        <v>453</v>
      </c>
      <c r="C64" s="35">
        <v>10</v>
      </c>
      <c r="D64" s="209" t="s">
        <v>484</v>
      </c>
      <c r="E64" s="21"/>
      <c r="F64" s="17"/>
      <c r="G64" s="18"/>
      <c r="H64" s="13"/>
    </row>
    <row r="65" spans="1:8" ht="42.75">
      <c r="A65" s="13">
        <v>3</v>
      </c>
      <c r="B65" s="254" t="s">
        <v>485</v>
      </c>
      <c r="C65" s="35">
        <v>30</v>
      </c>
      <c r="D65" s="209" t="s">
        <v>486</v>
      </c>
      <c r="E65" s="21"/>
      <c r="F65" s="17"/>
      <c r="G65" s="18"/>
      <c r="H65" s="13"/>
    </row>
    <row r="66" spans="1:8" ht="57">
      <c r="A66" s="13">
        <v>4</v>
      </c>
      <c r="B66" s="254" t="s">
        <v>487</v>
      </c>
      <c r="C66" s="35">
        <v>10</v>
      </c>
      <c r="D66" s="209" t="s">
        <v>488</v>
      </c>
      <c r="E66" s="21"/>
      <c r="F66" s="17"/>
      <c r="G66" s="18"/>
      <c r="H66" s="13"/>
    </row>
    <row r="67" spans="1:8" ht="42.75">
      <c r="A67" s="13">
        <v>5</v>
      </c>
      <c r="B67" s="254" t="s">
        <v>489</v>
      </c>
      <c r="C67" s="255">
        <v>10</v>
      </c>
      <c r="D67" s="209" t="s">
        <v>490</v>
      </c>
      <c r="E67" s="21"/>
      <c r="F67" s="17"/>
      <c r="G67" s="18"/>
      <c r="H67" s="13"/>
    </row>
    <row r="68" spans="1:8" ht="71.25">
      <c r="A68" s="13">
        <v>6</v>
      </c>
      <c r="B68" s="254" t="s">
        <v>475</v>
      </c>
      <c r="C68" s="35">
        <v>20</v>
      </c>
      <c r="D68" s="209" t="s">
        <v>491</v>
      </c>
      <c r="E68" s="21"/>
      <c r="F68" s="17"/>
      <c r="G68" s="18"/>
      <c r="H68" s="13"/>
    </row>
    <row r="69" spans="1:8" ht="71.25">
      <c r="A69" s="13">
        <v>7</v>
      </c>
      <c r="B69" s="254" t="s">
        <v>492</v>
      </c>
      <c r="C69" s="35">
        <v>20</v>
      </c>
      <c r="D69" s="209" t="s">
        <v>493</v>
      </c>
      <c r="E69" s="21"/>
      <c r="F69" s="17"/>
      <c r="G69" s="18"/>
      <c r="H69" s="13"/>
    </row>
    <row r="70" spans="1:8" ht="28.5">
      <c r="A70" s="13">
        <v>8</v>
      </c>
      <c r="B70" s="256" t="s">
        <v>494</v>
      </c>
      <c r="C70" s="35">
        <v>30</v>
      </c>
      <c r="D70" s="209" t="s">
        <v>495</v>
      </c>
      <c r="E70" s="21"/>
      <c r="F70" s="17"/>
      <c r="G70" s="18"/>
      <c r="H70" s="13"/>
    </row>
    <row r="71" spans="1:8" ht="42.75">
      <c r="A71" s="13">
        <v>9</v>
      </c>
      <c r="B71" s="254" t="s">
        <v>496</v>
      </c>
      <c r="C71" s="35">
        <v>10</v>
      </c>
      <c r="D71" s="209" t="s">
        <v>497</v>
      </c>
      <c r="E71" s="30"/>
      <c r="F71" s="17"/>
      <c r="G71" s="18"/>
      <c r="H71" s="13"/>
    </row>
    <row r="72" spans="1:8" ht="14.25" customHeight="1">
      <c r="A72" s="75" t="s">
        <v>45</v>
      </c>
      <c r="B72" s="75"/>
      <c r="C72" s="75"/>
      <c r="D72" s="75"/>
      <c r="E72" s="32">
        <f>MIN(100,IF(E63+E71&gt;100,100,E63+E64+E65+E66+E67+E68+E69+E70+E71))</f>
        <v>0</v>
      </c>
      <c r="F72" s="32">
        <f>MIN(100,IF(F63+F71&gt;100,100,F63+F64+F65+F66+F67+F68+F69+F70+F71))</f>
        <v>0</v>
      </c>
      <c r="G72" s="31"/>
      <c r="H72" s="31"/>
    </row>
    <row r="73" spans="1:8" ht="13.5" customHeight="1">
      <c r="A73" s="75" t="s">
        <v>93</v>
      </c>
      <c r="B73" s="75"/>
      <c r="C73" s="75"/>
      <c r="D73" s="75"/>
      <c r="E73" s="34">
        <f>E72*$C61</f>
        <v>0</v>
      </c>
      <c r="F73" s="34">
        <f>F72*$C61</f>
        <v>0</v>
      </c>
      <c r="G73" s="31"/>
      <c r="H73" s="31"/>
    </row>
    <row r="74" ht="16.5" thickBot="1"/>
    <row r="75" spans="1:8" ht="16.5" thickBot="1">
      <c r="A75" s="3" t="s">
        <v>47</v>
      </c>
      <c r="B75" s="4"/>
      <c r="C75" s="5"/>
      <c r="D75" s="2" t="s">
        <v>280</v>
      </c>
      <c r="E75" s="6"/>
      <c r="F75" s="6"/>
      <c r="G75" s="6"/>
      <c r="H75" s="6"/>
    </row>
    <row r="76" spans="1:8" ht="66">
      <c r="A76" s="8" t="s">
        <v>5</v>
      </c>
      <c r="B76" s="8" t="s">
        <v>6</v>
      </c>
      <c r="C76" s="9" t="s">
        <v>7</v>
      </c>
      <c r="D76" s="10" t="s">
        <v>8</v>
      </c>
      <c r="E76" s="11" t="s">
        <v>9</v>
      </c>
      <c r="F76" s="8" t="s">
        <v>120</v>
      </c>
      <c r="G76" s="12" t="s">
        <v>121</v>
      </c>
      <c r="H76" s="12" t="s">
        <v>122</v>
      </c>
    </row>
    <row r="77" spans="1:8" ht="42.75">
      <c r="A77" s="35">
        <v>1</v>
      </c>
      <c r="B77" s="251" t="s">
        <v>498</v>
      </c>
      <c r="C77" s="236">
        <v>30</v>
      </c>
      <c r="D77" s="252" t="s">
        <v>499</v>
      </c>
      <c r="E77" s="38"/>
      <c r="F77" s="39"/>
      <c r="G77" s="36"/>
      <c r="H77" s="36"/>
    </row>
    <row r="78" spans="1:8" ht="28.5">
      <c r="A78" s="35">
        <v>2</v>
      </c>
      <c r="B78" s="257" t="s">
        <v>500</v>
      </c>
      <c r="C78" s="236">
        <v>50</v>
      </c>
      <c r="D78" s="252" t="s">
        <v>501</v>
      </c>
      <c r="E78" s="41"/>
      <c r="F78" s="39"/>
      <c r="G78" s="36"/>
      <c r="H78" s="36"/>
    </row>
    <row r="79" spans="1:8" ht="57">
      <c r="A79" s="35">
        <v>3</v>
      </c>
      <c r="B79" s="258" t="s">
        <v>502</v>
      </c>
      <c r="C79" s="236">
        <v>40</v>
      </c>
      <c r="D79" s="252" t="s">
        <v>503</v>
      </c>
      <c r="E79" s="41"/>
      <c r="F79" s="39"/>
      <c r="G79" s="36"/>
      <c r="H79" s="36"/>
    </row>
    <row r="80" spans="1:8" ht="57">
      <c r="A80" s="35">
        <v>4</v>
      </c>
      <c r="B80" s="259" t="s">
        <v>504</v>
      </c>
      <c r="C80" s="236">
        <v>20</v>
      </c>
      <c r="D80" s="252" t="s">
        <v>505</v>
      </c>
      <c r="E80" s="41"/>
      <c r="F80" s="39"/>
      <c r="G80" s="36"/>
      <c r="H80" s="36"/>
    </row>
    <row r="81" spans="1:8" ht="85.5">
      <c r="A81" s="35">
        <v>5</v>
      </c>
      <c r="B81" s="260" t="s">
        <v>506</v>
      </c>
      <c r="C81" s="236">
        <v>10</v>
      </c>
      <c r="D81" s="252" t="s">
        <v>507</v>
      </c>
      <c r="E81" s="41"/>
      <c r="F81" s="39"/>
      <c r="G81" s="36"/>
      <c r="H81" s="36"/>
    </row>
    <row r="82" spans="1:8" ht="14.25" customHeight="1">
      <c r="A82" s="75" t="s">
        <v>45</v>
      </c>
      <c r="B82" s="75"/>
      <c r="C82" s="75"/>
      <c r="D82" s="75"/>
      <c r="E82" s="32">
        <f>MIN(100,IF(E77+E81&gt;100,100,E77+E78+E79+E80+E81))</f>
        <v>0</v>
      </c>
      <c r="F82" s="32">
        <f>MIN(100,IF(F77+F81&gt;100,100,F77+F78+F79+F80+F81))</f>
        <v>0</v>
      </c>
      <c r="G82" s="31"/>
      <c r="H82" s="31"/>
    </row>
    <row r="83" spans="1:8" ht="13.5" customHeight="1">
      <c r="A83" s="75" t="s">
        <v>94</v>
      </c>
      <c r="B83" s="75"/>
      <c r="C83" s="75"/>
      <c r="D83" s="75"/>
      <c r="E83" s="34">
        <f>E82*$C75</f>
        <v>0</v>
      </c>
      <c r="F83" s="34">
        <f>F82*$C75</f>
        <v>0</v>
      </c>
      <c r="G83" s="31"/>
      <c r="H83" s="31"/>
    </row>
    <row r="84" ht="16.5" thickBot="1"/>
    <row r="85" spans="1:8" ht="16.5" thickBot="1">
      <c r="A85" s="45" t="s">
        <v>68</v>
      </c>
      <c r="B85" s="4"/>
      <c r="C85" s="5"/>
      <c r="D85" s="2" t="s">
        <v>280</v>
      </c>
      <c r="E85" s="6"/>
      <c r="F85" s="6"/>
      <c r="G85" s="6"/>
      <c r="H85" s="6"/>
    </row>
    <row r="86" spans="1:8" ht="66">
      <c r="A86" s="8" t="s">
        <v>5</v>
      </c>
      <c r="B86" s="8" t="s">
        <v>6</v>
      </c>
      <c r="C86" s="9" t="s">
        <v>7</v>
      </c>
      <c r="D86" s="10" t="s">
        <v>8</v>
      </c>
      <c r="E86" s="11" t="s">
        <v>9</v>
      </c>
      <c r="F86" s="8" t="s">
        <v>120</v>
      </c>
      <c r="G86" s="12" t="s">
        <v>121</v>
      </c>
      <c r="H86" s="12" t="s">
        <v>122</v>
      </c>
    </row>
    <row r="87" spans="1:8" ht="42.75">
      <c r="A87" s="35">
        <v>1</v>
      </c>
      <c r="B87" s="251" t="s">
        <v>508</v>
      </c>
      <c r="C87" s="236">
        <v>20</v>
      </c>
      <c r="D87" s="252" t="s">
        <v>509</v>
      </c>
      <c r="E87" s="38"/>
      <c r="F87" s="39"/>
      <c r="G87" s="36"/>
      <c r="H87" s="36"/>
    </row>
    <row r="88" spans="1:8" ht="57">
      <c r="A88" s="35">
        <v>2</v>
      </c>
      <c r="B88" s="261" t="s">
        <v>510</v>
      </c>
      <c r="C88" s="236">
        <v>30</v>
      </c>
      <c r="D88" s="252" t="s">
        <v>511</v>
      </c>
      <c r="E88" s="41"/>
      <c r="F88" s="39"/>
      <c r="G88" s="36"/>
      <c r="H88" s="36"/>
    </row>
    <row r="89" spans="1:8" ht="42.75">
      <c r="A89" s="35">
        <v>3</v>
      </c>
      <c r="B89" s="251" t="s">
        <v>512</v>
      </c>
      <c r="C89" s="236">
        <v>20</v>
      </c>
      <c r="D89" s="252" t="s">
        <v>513</v>
      </c>
      <c r="E89" s="41"/>
      <c r="F89" s="39"/>
      <c r="G89" s="36"/>
      <c r="H89" s="36"/>
    </row>
    <row r="90" spans="1:8" ht="42.75">
      <c r="A90" s="35">
        <v>4</v>
      </c>
      <c r="B90" s="251" t="s">
        <v>514</v>
      </c>
      <c r="C90" s="236">
        <v>10</v>
      </c>
      <c r="D90" s="252" t="s">
        <v>515</v>
      </c>
      <c r="E90" s="41"/>
      <c r="F90" s="39"/>
      <c r="G90" s="36"/>
      <c r="H90" s="36"/>
    </row>
    <row r="91" spans="1:8" ht="85.5">
      <c r="A91" s="35">
        <v>5</v>
      </c>
      <c r="B91" s="251" t="s">
        <v>516</v>
      </c>
      <c r="C91" s="236">
        <v>30</v>
      </c>
      <c r="D91" s="252" t="s">
        <v>517</v>
      </c>
      <c r="E91" s="41"/>
      <c r="F91" s="39"/>
      <c r="G91" s="36"/>
      <c r="H91" s="36"/>
    </row>
    <row r="92" spans="1:8" ht="42.75">
      <c r="A92" s="35">
        <v>6</v>
      </c>
      <c r="B92" s="251" t="s">
        <v>518</v>
      </c>
      <c r="C92" s="236">
        <v>10</v>
      </c>
      <c r="D92" s="252" t="s">
        <v>519</v>
      </c>
      <c r="E92" s="41"/>
      <c r="F92" s="39"/>
      <c r="G92" s="36"/>
      <c r="H92" s="36"/>
    </row>
    <row r="93" spans="1:8" ht="42.75">
      <c r="A93" s="35">
        <v>7</v>
      </c>
      <c r="B93" s="251" t="s">
        <v>520</v>
      </c>
      <c r="C93" s="236">
        <v>30</v>
      </c>
      <c r="D93" s="252" t="s">
        <v>519</v>
      </c>
      <c r="E93" s="44"/>
      <c r="F93" s="39"/>
      <c r="G93" s="36"/>
      <c r="H93" s="36"/>
    </row>
    <row r="94" spans="1:8" ht="14.25" customHeight="1">
      <c r="A94" s="75" t="s">
        <v>45</v>
      </c>
      <c r="B94" s="75"/>
      <c r="C94" s="75"/>
      <c r="D94" s="75"/>
      <c r="E94" s="32">
        <f>MIN(100,IF(E87+E93&gt;100,100,E87+E88+E89+E90+E91+E92+E93))</f>
        <v>0</v>
      </c>
      <c r="F94" s="32">
        <f>MIN(100,IF(F87+F93&gt;100,100,F87+F88+F89+F90+F91+F92+F93))</f>
        <v>0</v>
      </c>
      <c r="G94" s="31"/>
      <c r="H94" s="31"/>
    </row>
    <row r="95" spans="1:8" ht="13.5" customHeight="1">
      <c r="A95" s="75" t="s">
        <v>95</v>
      </c>
      <c r="B95" s="75"/>
      <c r="C95" s="75"/>
      <c r="D95" s="75"/>
      <c r="E95" s="34">
        <f>E94*$C85</f>
        <v>0</v>
      </c>
      <c r="F95" s="34">
        <f>F94*$C85</f>
        <v>0</v>
      </c>
      <c r="G95" s="31"/>
      <c r="H95" s="31"/>
    </row>
    <row r="96" ht="16.5"/>
    <row r="97" spans="1:8" ht="41.25" customHeight="1">
      <c r="A97" s="56" t="s">
        <v>96</v>
      </c>
      <c r="B97" s="57" t="s">
        <v>97</v>
      </c>
      <c r="C97" s="57" t="s">
        <v>98</v>
      </c>
      <c r="D97" s="57" t="s">
        <v>99</v>
      </c>
      <c r="E97" s="80" t="s">
        <v>100</v>
      </c>
      <c r="F97" s="80"/>
      <c r="G97" s="81" t="s">
        <v>101</v>
      </c>
      <c r="H97" s="81"/>
    </row>
    <row r="98" spans="1:8" ht="42.75" customHeight="1">
      <c r="A98" s="18" t="s">
        <v>102</v>
      </c>
      <c r="B98" s="18">
        <v>100</v>
      </c>
      <c r="C98" s="59">
        <f>B98*0.1</f>
        <v>10</v>
      </c>
      <c r="D98" s="60">
        <f>$C98/3</f>
        <v>3.3333333333333335</v>
      </c>
      <c r="E98" s="82">
        <f>$C98/3</f>
        <v>3.3333333333333335</v>
      </c>
      <c r="F98" s="82"/>
      <c r="G98" s="82">
        <f>$C98/3</f>
        <v>3.3333333333333335</v>
      </c>
      <c r="H98" s="82"/>
    </row>
    <row r="99" ht="16.5" thickBot="1"/>
    <row r="100" spans="1:8" ht="42" customHeight="1" thickBot="1">
      <c r="A100" s="56" t="s">
        <v>96</v>
      </c>
      <c r="B100" s="57" t="s">
        <v>97</v>
      </c>
      <c r="C100" s="61" t="s">
        <v>103</v>
      </c>
      <c r="D100" s="62" t="s">
        <v>104</v>
      </c>
      <c r="E100" s="83" t="s">
        <v>105</v>
      </c>
      <c r="F100" s="83"/>
      <c r="G100" s="81" t="s">
        <v>106</v>
      </c>
      <c r="H100" s="81"/>
    </row>
    <row r="101" spans="1:8" ht="33">
      <c r="A101" s="18" t="s">
        <v>245</v>
      </c>
      <c r="B101" s="18">
        <v>100</v>
      </c>
      <c r="C101" s="59">
        <f>B101*0.05</f>
        <v>5</v>
      </c>
      <c r="D101" s="60">
        <f>$C101/3</f>
        <v>1.6666666666666667</v>
      </c>
      <c r="E101" s="82">
        <f>$C101/3</f>
        <v>1.6666666666666667</v>
      </c>
      <c r="F101" s="82"/>
      <c r="G101" s="82">
        <f>$C101/3</f>
        <v>1.6666666666666667</v>
      </c>
      <c r="H101" s="82"/>
    </row>
    <row r="102" ht="16.5"/>
    <row r="103" spans="1:8" ht="25.5">
      <c r="A103" s="84" t="s">
        <v>107</v>
      </c>
      <c r="B103" s="84"/>
      <c r="C103" s="84"/>
      <c r="D103" s="84"/>
      <c r="E103" s="84"/>
      <c r="F103" s="84"/>
      <c r="G103" s="84"/>
      <c r="H103" s="84"/>
    </row>
    <row r="104" spans="1:8" ht="33" customHeight="1">
      <c r="A104" s="85" t="s">
        <v>108</v>
      </c>
      <c r="B104" s="85"/>
      <c r="C104" s="85"/>
      <c r="D104" s="85"/>
      <c r="E104" s="85"/>
      <c r="F104" s="63" t="s">
        <v>9</v>
      </c>
      <c r="G104" s="63" t="s">
        <v>120</v>
      </c>
      <c r="H104" s="63" t="s">
        <v>109</v>
      </c>
    </row>
    <row r="105" spans="1:8" ht="27.75" customHeight="1">
      <c r="A105" s="74" t="s">
        <v>110</v>
      </c>
      <c r="B105" s="74"/>
      <c r="C105" s="74"/>
      <c r="D105" s="74"/>
      <c r="E105" s="74"/>
      <c r="F105" s="64">
        <f>E21+A58+E73+D98+D101</f>
        <v>5</v>
      </c>
      <c r="G105" s="65"/>
      <c r="H105" s="49"/>
    </row>
    <row r="106" spans="1:8" ht="27.75" customHeight="1">
      <c r="A106" s="74" t="s">
        <v>111</v>
      </c>
      <c r="B106" s="74"/>
      <c r="C106" s="74"/>
      <c r="D106" s="74"/>
      <c r="E106" s="74"/>
      <c r="F106" s="64">
        <f>E36+C58+E83+E98+E101</f>
        <v>5</v>
      </c>
      <c r="G106" s="65"/>
      <c r="H106" s="49"/>
    </row>
    <row r="107" spans="1:8" ht="27.75" customHeight="1">
      <c r="A107" s="74" t="s">
        <v>112</v>
      </c>
      <c r="B107" s="74"/>
      <c r="C107" s="74"/>
      <c r="D107" s="74"/>
      <c r="E107" s="74"/>
      <c r="F107" s="64">
        <f>E48+E58+E95+G98+G101</f>
        <v>5</v>
      </c>
      <c r="G107" s="65"/>
      <c r="H107" s="49"/>
    </row>
    <row r="108" spans="1:8" ht="23.25" customHeight="1">
      <c r="A108" s="86" t="s">
        <v>113</v>
      </c>
      <c r="B108" s="86"/>
      <c r="C108" s="86"/>
      <c r="D108" s="86"/>
      <c r="E108" s="86"/>
      <c r="F108" s="66">
        <f>F105+F106+F107</f>
        <v>15</v>
      </c>
      <c r="G108" s="67"/>
      <c r="H108" s="68"/>
    </row>
  </sheetData>
  <sheetProtection/>
  <mergeCells count="43">
    <mergeCell ref="A103:H103"/>
    <mergeCell ref="A104:E104"/>
    <mergeCell ref="A105:E105"/>
    <mergeCell ref="A106:E106"/>
    <mergeCell ref="A107:E107"/>
    <mergeCell ref="A108:E108"/>
    <mergeCell ref="G97:H97"/>
    <mergeCell ref="E98:F98"/>
    <mergeCell ref="G98:H98"/>
    <mergeCell ref="E100:F100"/>
    <mergeCell ref="G100:H100"/>
    <mergeCell ref="E101:F101"/>
    <mergeCell ref="G101:H101"/>
    <mergeCell ref="A73:D73"/>
    <mergeCell ref="A82:D82"/>
    <mergeCell ref="A83:D83"/>
    <mergeCell ref="A94:D94"/>
    <mergeCell ref="A95:D95"/>
    <mergeCell ref="E97:F97"/>
    <mergeCell ref="A58:B58"/>
    <mergeCell ref="C58:D58"/>
    <mergeCell ref="E58:H58"/>
    <mergeCell ref="A60:H60"/>
    <mergeCell ref="F61:G61"/>
    <mergeCell ref="A72:D72"/>
    <mergeCell ref="A50:H50"/>
    <mergeCell ref="A55:D55"/>
    <mergeCell ref="A56:D56"/>
    <mergeCell ref="A57:B57"/>
    <mergeCell ref="C57:D57"/>
    <mergeCell ref="E57:H57"/>
    <mergeCell ref="A20:D20"/>
    <mergeCell ref="A21:D21"/>
    <mergeCell ref="A35:D35"/>
    <mergeCell ref="A36:D36"/>
    <mergeCell ref="A47:D47"/>
    <mergeCell ref="A48:D48"/>
    <mergeCell ref="A1:H1"/>
    <mergeCell ref="A2:H2"/>
    <mergeCell ref="F3:G3"/>
    <mergeCell ref="A14:A19"/>
    <mergeCell ref="C14:C19"/>
    <mergeCell ref="H14:H19"/>
  </mergeCells>
  <printOptions/>
  <pageMargins left="0.31535433070866137" right="0.31535433070866137" top="0.5515748031496063" bottom="0.5515748031496063" header="0.5118110236220472" footer="0.31535433070866137"/>
  <pageSetup fitToHeight="0" fitToWidth="0" orientation="landscape" paperSize="9"/>
  <headerFoot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wenzao</cp:lastModifiedBy>
  <cp:lastPrinted>2017-06-07T10:12:45Z</cp:lastPrinted>
  <dcterms:created xsi:type="dcterms:W3CDTF">2017-03-30T08:58:34Z</dcterms:created>
  <dcterms:modified xsi:type="dcterms:W3CDTF">2017-10-16T09:11:03Z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